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5. Аналіз виконання" sheetId="1" r:id="rId1"/>
    <sheet name="Додаток 2" sheetId="2" r:id="rId2"/>
    <sheet name="1-4 Звіт" sheetId="3" r:id="rId3"/>
  </sheets>
  <definedNames/>
  <calcPr fullCalcOnLoad="1"/>
</workbook>
</file>

<file path=xl/sharedStrings.xml><?xml version="1.0" encoding="utf-8"?>
<sst xmlns="http://schemas.openxmlformats.org/spreadsheetml/2006/main" count="284" uniqueCount="208">
  <si>
    <t xml:space="preserve"> В спортивних школах в області відкрито та працює 200 відділень з видів спорту (167 відділень з олімпійських видів,  25 - з неолімпійських та 8 - для осіб з інвалідністю).  Різними видами спорту систематично займаються 14,8 тис. осіб. Відповідно до затвердженого Календарного плану спортивних заходів Чернігівської області на 2018 рік проведено 58 обласних змагань з олімпійських видів  спорту та 74 - НТЗ з підготовки до всеукраїнських і міжнародних змагань, в яких взяло участь понад 6 тис. осіб. З неолімпійських видів спорту проведено - 28 обласних змагань, та 16 - НТЗ з підготовки до всеукраїнських і міжнародних змагань.
</t>
  </si>
  <si>
    <t xml:space="preserve"> Учні, студенти беруть активну участь у спортивних змаганнях збірних команд області, в організації та проведенні різноманітних заходів за планом Відділення НОК України в Чернігівській області: Олімпійський день", "Олімпійський урок", "Олімпійське лелеченя" та інші. Проведені обласні змагання з різних видів спорту, обласні етапи Всеукраїнського фізкультурно-патріотичного фестивалю школярів "Козацький гарт", Всеукраїнських ігор "Старти надій" та інші, за участі близько 5000 учасників. Проведена ХХХV Спартакіада ПТНЗ з 8 видів спорту (легкоатлетичний крос, настільний теніс, шахи, шашки, пауерліфтинг, баскетбол, волейбол, футбол) за участі 1500 осіб. ХХІ Спартакіада студентів ВНЗ (коледжі, технікуми) з 9 видів спорту (легкоатлетичний крос, настільний теніс, шахи, шашки, пауерліфтинг, легка атлетика, баскетбол, волейбол, футбол) за участі 2000 учасників</t>
  </si>
  <si>
    <t>Під час літніх канікул вихованці спортивних шкіл області  проходять оздоровлення в спортивно-оздоровчих таборах та на базах відпочинку. Всього оздоровлено 887 учнів.</t>
  </si>
  <si>
    <t xml:space="preserve">На ХІІ зимових Паралімпійських в м. Пхьончхані (Південна Корея) Ігор Рептюх завоював золоту, срібну та бронзову медалі, золоту медаль Кубку світу із зимових видів спорту (лижні гонки, біатлон) серед спортсменів з ураженням опорно- рухового апарату в м. Оберрід (Німетчина).  Варвинець Ірина завоювала в спринті золоту медаль чемпіонату Європи з біатлону в м. Ріднау (Італія) та золоту медаль у складі з Артемом Примою в естафетній гонці.Анастасія Скок виборола срібну медаль в командному заліку на чемпіонаті світу з кульової стрільби серед спортсменів з ураженнями опорно-рухового апарату.  На чемпіонаті Європи з плавання серед спортсменів з вадами слуху Олексій Коломієць та Богдан Товкач завоювали три золоті та три срібні медалі. На чемпіонаті світу зі стрільби кульової в м. Чханвон, (Корея), Олена Костевич завоювала золоту медаль у стрільбі з пневматичного пістолету і першою, серед представників Чернігівщини, здобула ліцензію на участь в Олімпійських іграх 2020 року в м. Токіо (Японія).  На чемпіонаті Європи з футболу серед спортсменів з наслідками ДЦП Олег Лень, у складі національної збірної команди України, завоював срібну медаль. На чемпіонаті Європи з футзалу серед спортсменів з вадами зору Роберт Тремба та Олексій Заволовий, у складі  національної збірної команди України, завоювали золоті медалі. </t>
  </si>
  <si>
    <t>Впродовж 2018 року лікарями відділення спортивної медицини КЛПЗ «ЧОЦРЗОН» проводилося комплексне медичне обстеження членів збірних команд України та області, спортсменів спортивних клубів та учнів ДЮСШ з різних видів спорту; забезпечувалось медичне обслуговування спортивних змагань згідно із заявками; проводились лікувально-профілактичні, реабілітаційно-відновлювальні, діагностичні та консультативні заходи спортсменам, ветеранам спорту та особам, які займаються фізичною культурою та спортом.  В 2018 році  ОЦРЗОН забезпечено медичним супроводом 216 спортивні змагання, з них: міжнародного рівня - 2, всеукраїнського - 24, міського - 140, обласного - 50. Медичним супроводом забезпечені  навчально-спортивні тренувальні збори спортсменів-інвалідів з біатлону - 1. Пройшли поглиблений медичний огляд в 2018 році: спортсмени збірних команд України - 54 чол., учні ДЮСШ - 2529 чол., студенти факультету фізичного виховання - 130 чол., спортсмени спортивних клубів- 197 чол., спортсмени-інваліди - 30 чол.</t>
  </si>
  <si>
    <r>
      <t xml:space="preserve"> На розвиток матеріально-спортивної бази крім коштів з місцевих бюджетів використано  кошти з державного бюджету в сумі 33889,2 тис.грн ( ДФРР-31126,9 тис грн) з позабюджетних асигнувань залучено 4251,8 тис. грн.  За рахунок коштів інвесторів в м.Чернігові збудовано і введено в експлуатацію першу чергу фізкультурно-оздоровчого комплексу «Чернігів-Арена» по вул.Кільцева на який отримано сетифікат Федерації футболу з футбольним полем зі штучним покриттям і трибунами на 3 тис. глядацьких місць, критим 25 метровим плавальним басейном, тенісними кортами, допоміжними приміщеннями. </t>
    </r>
    <r>
      <rPr>
        <sz val="10"/>
        <color indexed="10"/>
        <rFont val="Times New Roman"/>
        <family val="1"/>
      </rPr>
      <t xml:space="preserve"> </t>
    </r>
    <r>
      <rPr>
        <sz val="10"/>
        <rFont val="Times New Roman"/>
        <family val="1"/>
      </rPr>
      <t xml:space="preserve">За рахунок спонсорських коштів на ДП ОНСЦ повністю реконструйовано приміщення гуртожитку, відновлювального центру і їдальні для футболістів.  За рахунок коштів міського бюджету придбано і обладнано нове електронне табло. Виконано основну частину робіт з реконструкції двох спортивних об’єктів за рахунок коштів ДФРР, зокрема, у т.ч. стадіону «Юність» в м.Чернігові,  і кінотеатру "Літній" в м. Новгород-Сіверський. За рахунок коштів міського м.Чернігова бюджету виготовлено проектно-кошторисну документацію на капітальний ремонт і реконструкцію стадіону «Локомотив» Чернігівської ДЮСШ з футболу «Десна». Вартість робіт згідно проекту 104 млн.грн. Проектом передбачено реконструкцію футбольного поля, будівництво трибун для глядачів на 1000 місць, будівництво 2-х спортивних залів (один з трибунами для глядачів), будівництво майданчиків зі штучним покриттям. 
Роботи планується проводити на умовах співфінансування з місцевого і державного бюджету через ДФРР.
</t>
    </r>
  </si>
  <si>
    <t xml:space="preserve">  в 2018 році  в м Чернігові збудовано 6 міні-футбольних поля зі штучним покриттям, в містах і районних центрах області збудовано ще 8 таких міні-полів</t>
  </si>
  <si>
    <t xml:space="preserve">1. Кількість спортивних заходів проведено серед учнівської та студенської молоді у 2018 році -19
2. Кількість учасників спортивних заходів -1600 чол.
</t>
  </si>
  <si>
    <t xml:space="preserve"> ОЦФЗН «Спорт для всіх», обласні організації ФСТ "Динамо", "Спартак", "Україна", "Колос"
Виконкоми міських рад міст. Райдержадміністрації. ОТГ
</t>
  </si>
  <si>
    <t>Передбачений бюджетом обсяг фінансування на 2018 рік</t>
  </si>
  <si>
    <t>Очікувані обсяги фінансування з обласного бюджету на 2019 рік</t>
  </si>
  <si>
    <r>
      <t>Фінансове забезпечення програм  у 2018 році (</t>
    </r>
    <r>
      <rPr>
        <i/>
        <sz val="12"/>
        <rFont val="Times New Roman"/>
        <family val="1"/>
      </rPr>
      <t>на кінець року</t>
    </r>
    <r>
      <rPr>
        <sz val="12"/>
        <rFont val="Times New Roman"/>
        <family val="1"/>
      </rPr>
      <t>)</t>
    </r>
  </si>
  <si>
    <t>Звіт про виконання регіональної програми за 2018 рік</t>
  </si>
  <si>
    <t xml:space="preserve"> В області функціонують три центри фізичного здоров'я населення -Обласний центр фізичного здоров’я населення «Спорт для всіх»  в м. Чернгові, два – міських центри «Спорт для всіх» в м.Чернігові та м.Ніжині.</t>
  </si>
  <si>
    <t xml:space="preserve"> Чернігівським обласним  центром фізичного здоров'я населення "Спорт для всіх " в 2018 році проведено масові спортивні заходи в місцях масового відпочинку громадян на воді «Школа плавання», учасників - 50 осіб.</t>
  </si>
  <si>
    <t xml:space="preserve"> Всього з різних бюджетів області отримали фінансову допомогу  33 громадські організації фізкультурно-спортивного спрямування.                                        Фінансову підтримку на  організаційне та матеріально-технічне забезпечення діяльності з обласного бюджету отримала громадська організація фізкультурно-оздоровчої та спортивної спрямоавності, зокрема:відділення НОК України в Чернігівській області.
</t>
  </si>
  <si>
    <t>Проведено :чемпіонат області з легкої атлетики серед спортсменів усіх нозологій- 30 учасників, чемпіонат Чернігівської області з бочча серед спортсменів з УОРА- 20 учасників,відкрита міська Спартакіада «Сильні духом»серед осіб з інвалідністю з УОРА-50 уч. З нагоди Міжнародного Дня осіб з інвалідністю: чемпіонат області з настільного тенісу серед спортсменів з вадами слуху,ВРФР та УОРА - 20 уч.,чемпіонат області з шахів серед спортсменів геріатричного пансіонату- 34 уч.,відкритий обласний турнір з міні-футболу серед спортсменів усіх нозологій-52 уч., обласний турнір з шашок серед спортсменів геріатричного пансіонату - 19 уч.,чемпіонат області з лижних перегонів серед спортсменів з вадами слуху, вадами зору та УОРА- 31 уч., фізкультурно-оздоровчі заходи "Ти зможеш-якщо я зміг"-180 уч. та інші.</t>
  </si>
  <si>
    <t xml:space="preserve">В 2018 році реалізовано 6 проектів (заходів), визнаних переможцями конкурсу з визначення програм (проектів, заходів) по проведенню фізкультурно-спортивних заходів, розроблених інститутами громадянського суспільства, для виконання (реалізації) яких надавалась фінансова підтримка з обласного бюджету:
1.ГО «Екстрим-клуб СЕМАРГЛ», проект «Спортивно-туристичне багатоборство «Siver Race-2018».
2.ГО «СФЕРА МОЛОДІ», спортивний захід «Напівмарафон Чернігів – 2018». 
3.Сосницька районна молодіжна ГО Спортивний клуб «Анти», проект «Туристичний сплав». 
4.ГО «СФЕРА МОЛОДІ», спортивний захід «Спортивний фандрейзинг".
5.Федерація спортивного орієнтування України, відокремлений підрозділ в  Чернігівській області, проект «Орієнтування як спосіб життя». 
6.Сосницька районна молодіжна ГО Спортивний клуб «Анти», проект «Туристичний похід «Стежками Героїв». 
</t>
  </si>
  <si>
    <t>Фізична підготовка різних груп населення протягом 2018 року значно зросла,  В Чернігівській області функціонує 57 сучасних центрів та клубів, в яких займаються 10494 особи,  з них олімпійськими видами спорту - 6317 осіб, неолімпійськими видами спорту-4177 осіб.</t>
  </si>
  <si>
    <t xml:space="preserve"> В  Чернігівській області створено 44 територіальні громади.  В 36 громадах створені структурні підрозділи, які відповідають за розвиток  фізичної культури та спорту.</t>
  </si>
  <si>
    <t>Відповідно до постанови КМ України від 9 грудня 2015 року № 1045 в Чернігівській області в 2018 році проведено щорічне оцінювання  серед осіб, які пройшли його на добровільних засадах. В оцінюванні взяли участь 3000 осіб (1698 чоловіків і 1302 жінки). Серед  учнівської та студенської молоді пройшли оцінювання 54919 осіб.</t>
  </si>
  <si>
    <t>4990 учасників  (різних верств і категорій населення), прийняли участь  у  масових фізкультурно-оздоровчих і спортивних заходах у 2018 році : спортивно-масовий захід "Олімпійська зима", V-й Всеукраїнський турнір з художньої гімнастики "Перлина Полісся", Міжнародний турнір з важкої атлетики на призи Наталії Давидової, Всеукраїнський спортивно-масовий захід "Олімпійське літо", ХІІ відкрита спартакіада з велоспорту на шосе серед ветеранів пам'яті А.І.Остапенка та чемпіонату м. Чернігова  з велоспорту присвяченого дню Незалежності України, Велопробіг з нагоди Дня Державного Прапора України та 27-ї річниці незалежності України, проект "Olympic Lab", напівмарафон Нова Пошта Чернігів-2018, відкриті змагання з настільного тенісу, з нагоди Міжнародного Дня людей з інвалідністю, Всеураїнський олімпійський урок,обласну Спартакіаду серед депутатів обласної, районних, міських та селищних рад, обласну літню спартакіаду серед держслужбовців та посадових осіб органів місцевого самоврядування Чернігівщини та інш.</t>
  </si>
  <si>
    <t>Рішенням Чернігівської міської ради від 21.12.2017 року зі змінами у 2018 році надано дозвіл за угодами позики використовувати фізкультурно-спортивну базу шкільних закладів міста комунальним міським та обласним дитячо-юнацьким спортивним школам. Спортивні споруди області  використуються для проведення фізкультурно-оздоровчої та реабілітаційної роботи серед осіб з інвалідністю  на безоплатній основі.</t>
  </si>
  <si>
    <t xml:space="preserve"> З метою забезпечення підготовки та участі спортсменів області різних вікових груп у спортивних заходах 2018 року лише Департаментом сім'ї, молоді та спорту проведено 58 спортивних змагань з олімпійських видів спорту та 74 навчально-тренувальних зборів по підготовці до всеукраїнських і міжнародних змагань.
</t>
  </si>
  <si>
    <t xml:space="preserve"> Протягом року 20 обдарованих спортсменів в т. ч. 4 паралімпійців та дефлімпійців, отримували щомісяця обласні стипендії.Програми виплати щомісячних стипендій та грошових винагород за високі спортивні досягнення на офіційних міжнародних змаганнях. діють у містах  та деяких районах області. Лише через департамент грошові винагороди в області отримали 8 спортсменів та їх тренери.</t>
  </si>
  <si>
    <t xml:space="preserve"> Для підвищення ефективності роботи спортивних закладів та сприянню підвищення спортивних результатів  в області,  щороку проводиться  інвентаризація та моніторинг діяльності фізкультурно-спортивних установ і організацій, спортивних шкіл, клубів, інших  закладів  та громадських організацій фізкультурно-спортивної  спрямованості. ОТГ надані рекомендації щодо поліпшення якості роботи в умовах децентралізації влади та співпраці з Департаментом. </t>
  </si>
  <si>
    <t>Виготовлено проектну документацію на будівництво нового басейну в м.Ніжині по вул.Незалежності на суму 219,5 тис. грн, а токож збудовано першу чергу нового корпусу, разом з плавальним басейном, гімназії № 1 ім. Г.Вороного в м.Прилуки на суму 15000,0 тис.грн.</t>
  </si>
  <si>
    <t>За рекомендаціями обласної державної адміністрації Чернігівською міською радою і окремими районними державними адміністраціями запроваджено програми підтримки молодих обдарованих спортсменів, зокрема учасниці зимових Олімпійських ігор 2018 року в м. Пхьончхані (Південна Корея) Варвинець Ірині надана допомога у придбанні житла.</t>
  </si>
  <si>
    <t xml:space="preserve">У вересні 2018 року на колегії Департаменту сім'ї, молоді та спорту було розглянуте питання щодо реалізації державної політики з питань фізичної культури та спорту у сфері боротьби з допінгом. Проведена роз’яснювальна робота та інформування серед спортсменів та тренерів з метою формування в суспільстві негативного відношення до допінгу і підтримка чесного та здорового спорту.З метою запобігання застосування допінгу в спорті проведено:-2 лекції (50 слухачів),  7 бесід (37 слухачів).
</t>
  </si>
  <si>
    <t xml:space="preserve">З метою популяризації олімпійського руху та підтримки спортсменів на зимових Олімпійських та Паралімпійських іграх-2018 у місті Пхьончхан (Південна Корея) Відділення НОК України в Чернігівській області посприяло розміщенню 20-ти бігбордів та сітілайтів у місті Чернігові із зображеннями спортсменів Чернігівської області – учасників Олімпійських та Паралімпійських ігор. Під час проведення Ігор в студії Суспільного телебачення Чернігівщини вперше були відкриті і працювали щоденно протягом їх проведення фан-зона та прес-центр, де проводились обговорення, а по завершенню Ігор - підсумкові прес-конференції, зустрічі з олімпійцями та паралімпійцями, їх тренерами, почесними гостями, вболівальниками та представниками ЗМІ. Також Відділення НОК України в Чернігівській області протягом року розміщувало інформацію про кращих спортсменів області на бігбордах та сітілайтах міста Чернігова. Виготовлено та розповсюджено 5000 буклетів "Як захистити серце",  до управління  освіти Чернігівської міської ради надісланні методичні рекомендації  з питань популяризації здорового способу життя та рухової активності, які запропоновано використовувати для інформаційно-освітньої роботи серед школярів
</t>
  </si>
  <si>
    <t xml:space="preserve">З метою підвищення рівня фізичної підготовки молоді для проходження служби у збройних силах України в області систематично проводяться заходи з реалізації програми військово-патріотичного виховання молоді. До дня захисника Вітчизни проведені змагання з кульової стрільби серед допризивників, міська спартакіада  і призовної молоді  з п'яти видів спорту, присвячена Дню Перемоги,  проведено обласну спартакіаду допризовноїх молоді "Я патріот" на базі І-ї танкової бригади збройних сил України в смт Гончарівське за участі близько 200 юнаків. Збірна команда області  у складі 10 спортсменів взяла участь у Всеукраїнській спартакіаді серед допризовної молоді де посіла 12 місце (з 20 команд). Проведено ІІ(обласний ) етап Всеукраїнської дитячо-юнацької військово-патріотичної гри "Сокіл" ("Джура") та інші. </t>
  </si>
  <si>
    <r>
      <t>З кожним роком кількість учасників спортивних заходів у яких приймає участь молодь допризивного віку зростає. В 2018 році в заходах прийняли участь понад 700</t>
    </r>
    <r>
      <rPr>
        <sz val="10"/>
        <color indexed="10"/>
        <rFont val="Times New Roman"/>
        <family val="1"/>
      </rPr>
      <t xml:space="preserve"> </t>
    </r>
    <r>
      <rPr>
        <sz val="10"/>
        <rFont val="Times New Roman"/>
        <family val="1"/>
      </rPr>
      <t>осіб.</t>
    </r>
  </si>
  <si>
    <t xml:space="preserve"> З метою популяризації видів спорту (олімпійських, неолімпійских, дефлімпійських та паралімпійських) виготовлено у 2018 році 800 методичних рекомендацій, які розіслані по лікувально-профілактичних  закладах, зокрема - "Всесвітній день здоров’я", "Здоров’я для всіх", "Питання та відповіді про здоровий спосіб життя", "Посилення ролі лікарів у питаннях популяризації рухової активності серед населення", "Всесвітній день без тютюну","Тютюн та хвороби серця", "Що потрібно знати про наркотики",  "Як зберегти психічне здоров’я", "Тютюн та хронічні обструктивні захворювання легень", "Міжнародний день відмови від куріння".</t>
  </si>
  <si>
    <t>В області функціонує 63 кабінети з лікувальної фізкультури та 3 кабінети зі спортивної медицини. Проведено оздоровчих та реабілітаційних заходів спортсменам: ЛФК-69 чол., масаж - 101 чол., фізіотерапевтичні процедури - 137 чол.</t>
  </si>
  <si>
    <t>У диспансерному відділенні спортивної медицини ОРЦЗОН введено додатково 0,5 посади фізіотерапевта. В ЦРЛ та ЦМЛ області призначені лікарі, відповідальні за ЛФК  та реабілітацію, в  ЦРЛ- 22 чол. та в ЦМЛ - 2 чол.</t>
  </si>
  <si>
    <t xml:space="preserve">Управлінням охорони здоров'я в  2018 році організовано та проведено  21 виступ на телебаченні, 13  виступів на радіо, 13 публікацій в пресі, 59 публікацій в інтернет-виданнях інтернет-виданнях. Департаментом інформаційної діяльності та комунікацій з громадськістю забезпечено висвітлення у засобах масової інформації позитивного впливу на здоров’я людини оптимальної рухової активності. Зокрема, на офіційному веб-сайті ОДА розміщувалися матеріали за результатами засідань Координаційної рад з питань популяризації серед населення оздоровчої рухової активності при облдержадміністрації (http://cg.gov.ua/index.php?id=292459&amp;tp=page, http://cg.gov.ua/index.php?id=324184&amp;tp=page).
Також відповідні матеріали розміщувалися на сайтах «ПіК» та «Чернігівський монітор» (http://pik.cn.ua/print/39806/, https://monitor.cn.ua/ua/style/62184).
                                                                                                                                                                                                                                                                                                                         </t>
  </si>
  <si>
    <t>За 2018 рік медпрацівниками відділення спортивної медицини КЛПЗ "Чернігівський ОЦРЗОН" проведена наступна інформаційно-освітня робота: прочитано 3  лекції (слухачів 60); проведено  бесід -406 (слухачів 1381), видано санітарних бюлетнів - 14, надано консультацій тренерам, директорам ДЮСШ, батькам, спортсменам - 541 (з питань спортивної медицини та оздоровчої фізкультури). Отримали реабілітаційні заходи 5 спортсменів-інвалідів. Проведено 356 інформаційно-просвітницьких заходів, в яких прийняли участь 26 тис.учнів та студентів.</t>
  </si>
  <si>
    <t>№ з/п</t>
  </si>
  <si>
    <t>Захід</t>
  </si>
  <si>
    <t>Головний виконавець та строк виконання заходу</t>
  </si>
  <si>
    <t>Бюджетні асигнування з урахуванням змін, тис.грн.</t>
  </si>
  <si>
    <t>Усього</t>
  </si>
  <si>
    <t>у тому числі</t>
  </si>
  <si>
    <t>обласний бюджет</t>
  </si>
  <si>
    <t>районний, міський (міст обласного підпорядкування) бюджети</t>
  </si>
  <si>
    <t>бюджети сіл, селищ, міст районного підпорядкування (в т.ч. об'єднаних територіальних громад)</t>
  </si>
  <si>
    <t>кошти небюджетних джерел</t>
  </si>
  <si>
    <t>довідково: державний бюджет</t>
  </si>
  <si>
    <t>Проведені видатки, тис.грн.</t>
  </si>
  <si>
    <t>Стан виконання заходів (результативні показники виконання програми)</t>
  </si>
  <si>
    <t>Створення умов для забезпечення оптимальної рухової активності різних груп населення для зміцнення здоров’я з урахуванням інтересів здібностей та індивідуальних особливостей кожного</t>
  </si>
  <si>
    <t>Організація та проведення  фізкультурно-оздоровчих і спортивних заходів для різних верств населення, у т.ч. фізкультурно-спортивними товариствами, центрами фізичного здоров’я населення «Спорт для всіх»</t>
  </si>
  <si>
    <t>1)</t>
  </si>
  <si>
    <t>2)</t>
  </si>
  <si>
    <t>Розвиток мережі та забезпечення діяльності сучасних центрів і клубів, які надаватимуть доступні та якісні фізкультурно-спортивні послуги різним групам населення, у т.ч. в новостворених об’єднаних територіальних громадах</t>
  </si>
  <si>
    <t>3)</t>
  </si>
  <si>
    <t>Забезпечення належних умов для організації навчання плаванню у плавальних басейнах, місцях масового відпочинку громадян на воді, в оздоровчих і спортивних таборах</t>
  </si>
  <si>
    <t>4)</t>
  </si>
  <si>
    <t>Сприяння введенню до штатного розпису суб’єктів господарювання посад інструкторів з фізичної культури і спорту, в об’єднаних територіальних громадах - фахівців з фізичної культури і спорту</t>
  </si>
  <si>
    <t xml:space="preserve">Департамент сім’ї, молоді та спорту.
Виконкоми міських рад міст. Райдержадміністрації. ОТГ
</t>
  </si>
  <si>
    <t>5)</t>
  </si>
  <si>
    <t>Забезпечення проведення щорічного оцінювання фізичної підготовленості населення відповідно до постанови КМ України від 9 грудня 2015 року № 1045</t>
  </si>
  <si>
    <t>6)</t>
  </si>
  <si>
    <t>Забезпечення проведення щороку масових фізкультурно-оздоровчих і спортивних заходів та галузевих спартакіад серед усіх верств і категорій населення</t>
  </si>
  <si>
    <t>Забезпечення організації і проведення офіційних фізкультурно-оздоровчих та спортивних заходів серед ветеранів спорту</t>
  </si>
  <si>
    <t>Забезпечення організації і проведення заходів зі спорту для інвалідів, учасників АТО, інших  вразливих категорій громадян</t>
  </si>
  <si>
    <t>Забезпечення надання у користування на пільгових умовах спортивних споруд для проведення фізкультурно-оздоровчої та реабілітаційної роботи серед інвалідів</t>
  </si>
  <si>
    <t xml:space="preserve">Департамент сім’ї, молоді та спорту. </t>
  </si>
  <si>
    <t>Залучення інститутів громадського суспільства до розроблення та формування програм(проектів, заходів) фізкультурно-спортивного спрямування для реалізації яких після проведення конкурсного відбору надається фінансова підтримка за рахунок бюджетних коштів.</t>
  </si>
  <si>
    <t>Сприяння створенню умов для підвищення рівня фізичної підготовки молоді для проходження служби у Збройних Силах України, інших військових формуваннях, у т.ч. шляхом проведення відповідних фізкультурно-спортивних заходів, зокрема І-го і ІІ-го етапів Всеукраїнської спартакіади допризовної молоді</t>
  </si>
  <si>
    <t>Сприяння підвищенню ефективності професійної орієнтованої та спеціальної фізичної підготовки молоді для проходження служби у Збройних Силах України, інших військових формуванях та правоохоронних органах</t>
  </si>
  <si>
    <t>Забезпечення випуску рекламної, поліграфічної продукції,  методичних та наукових видань, відеопродукції з популяризації  видів спорту, масової фізичної культури та формування здорового способу життя</t>
  </si>
  <si>
    <t>Сприяння розповсюдженню рекламної,  поліграфічної продукції, підручників, посібників, навчальних програм з питань фізичного виховання, масового спорту, фізкультурно-спортивної реабілітації з метою підвищення рівня поінформованості громадян</t>
  </si>
  <si>
    <t>Забезпечення виготовлення та впровадження соціальної реклами щодо пропагування здорового способу життя, фізичної культури та спорту, підвищення рівня культури харчування, профілактики шкідливих звичок (тютюнопаління,алкоголізму,наркоманії)</t>
  </si>
  <si>
    <t>Управління охорони здоров’я.</t>
  </si>
  <si>
    <t>Забезпечення проведення інформаційно-просвітницьких акцій до дат, визначених ВООЗ та МОЗ України: Всесвітнього дня здоров’я, Всесвітнього дня боротьби з тютюнопалінням, Всесвітнього дня боротьби з наркоманією, Міжнародного дня відмови від паління</t>
  </si>
  <si>
    <t>Забезпечення проведення фізкультурно-оздоровчих, рекреаційних та реабілітаційних заходів для різних вікових груп населення</t>
  </si>
  <si>
    <t>Забезпечення залучення до пропаганди здорового способу життя громадські об’єднання профспілки, роботодавців, державних та громадських діячів, відомих спортсменів та митців</t>
  </si>
  <si>
    <t>Забезпечення висвітлення у ЗМІ участі провідних  спортсменів області в Олімпійських, Юнацьких Олімпійських, Паралімпійських та Дефлімпійських іграх, Всесвітніх іграх з єдиноборств, Всесвітній шаховій олімпіаді</t>
  </si>
  <si>
    <t>Забезпечення діяльності мережі дитячо-юнацьких спортивних шкіл, відкриття нових відділень з видів спорту, у т.ч. в новостворених об’єднаних територіальних громадах</t>
  </si>
  <si>
    <t>Управління освіти і науки</t>
  </si>
  <si>
    <t>7)</t>
  </si>
  <si>
    <t xml:space="preserve">Департамент сім’ї, молоді та спорту. ОЦФНЗ «Спорт для всіх».
Виконкоми міських рад міст. Райдержадміністрації. ОТГ
</t>
  </si>
  <si>
    <t>8)</t>
  </si>
  <si>
    <t xml:space="preserve">Департамент сім’ї, молоді та спорту. ОЦФНЗ «Спорт для всіх». ЧРЦ з фізичної культури і спорту «Інваспорт»
Виконкоми міських рад міст. Райдержадміністрації. ОТГ
</t>
  </si>
  <si>
    <t>9)</t>
  </si>
  <si>
    <t xml:space="preserve">Департамент сім’ї, молоді та спорту. ЧРЦ з фізичної культури і спорту «Інваспорт»
Виконкоми міських рад міст. Райдержадміністрації. ОТГ.
</t>
  </si>
  <si>
    <t>10)</t>
  </si>
  <si>
    <t xml:space="preserve">Департамент сім’ї, молоді та спорту. 
ГО відділення НОК України в Чернігівській області.
ФСТ «Динамо», «Спартак», «Україна», «Колос»
Виконкоми міських рад міст. Райдержадміністрації. ОТГ.
</t>
  </si>
  <si>
    <t>11)</t>
  </si>
  <si>
    <t xml:space="preserve">Департамент сім’ї, молоді та спорту. 
Громадські об’єднання та їх відокремлені підрозділи
</t>
  </si>
  <si>
    <t>Сприяння створенню умов для підвищення ефективності фізичної підготовки у Збройних Силах, інших військових формуваннях, утворених відповідно до законів, та правоохоронних органах</t>
  </si>
  <si>
    <t xml:space="preserve">Департамент сім’ї, молоді та спорту. 
Обласна організація ФСТ «Динамо»
</t>
  </si>
  <si>
    <t>Популяризація здорового способу життя та подолання суспільної байдужості до здоров’я населення</t>
  </si>
  <si>
    <t xml:space="preserve">Забезпечення підготовки спеціалістів з лікувальної фізкультури та реабілітації.
Ввести посади відповідальних фахівців в ЛПЗ області або укомплектувати існуючі
</t>
  </si>
  <si>
    <t xml:space="preserve">Департамент сім’ї, молоді та спорту. 
Департамент інформаційної діяльності та комунікацій з громадськістю.
</t>
  </si>
  <si>
    <t>Забезпечення висвітлення у засобах масової інформації позитивного впливу на здоров’я людини оптимальної рухової активності, зокрема на телебаченні в радіопрограмах</t>
  </si>
  <si>
    <t>Забезпечення функціонування та удосконалення мережі закладів фізичної культури і спорту.</t>
  </si>
  <si>
    <t>Забезпечення ефективної діяльності обласних шкіл вищої спортивної майстерності (ШВСМ)</t>
  </si>
  <si>
    <t>Забезпечення діяльності обласного центру фізичної культури і спорту інвалідів «Інваспорт» та відкриття  відділень і філіалів з видів спорту в містах та районах  області</t>
  </si>
  <si>
    <t>Департамент сім’ї, молоді та спорту</t>
  </si>
  <si>
    <t>Забезпечення  діяльності  обласного центру фізичного здоров’я населення «Спорт для всіх»</t>
  </si>
  <si>
    <t>Забезпечення проведення  та участь у змаганнях різного рівня всіх вікових груп вихованців ДЮСШ</t>
  </si>
  <si>
    <t>Забезпечення організації і проведення обласних етапів спортивних змагань серед учнів та студентів</t>
  </si>
  <si>
    <t>Забезпечення відбору осіб, які мають високий рівень підготовленості та здатні під час проведення спортивних заходів витримувати значні фізичні і психологічні навантаження, для подальшого залучення їх до резервного спорту</t>
  </si>
  <si>
    <t>Забезпечення підготовки учнівських і студентських збірних команд області для участі  у літніх (зимових) Всеукраїнських універсіадах, Юнацьких Олімпійських фестивалях, Всесвітніх гімназіадах, Чемпіонатах Світу та Європи серед учнівської та студентської молоді</t>
  </si>
  <si>
    <t>Забезпечення організації і проведення змагань серед дітей інвалідів за програмою Всеукраїнської спартакіади «Повір у себе», інших комплексних змагань і спартакіад</t>
  </si>
  <si>
    <t xml:space="preserve">Департамент сім’ї, молоді та спорту.
ЧРЦ з фізичної культури і спорту «Інваспорт», КЗ «ЧО ДЮСШ інвалідів»
</t>
  </si>
  <si>
    <t>Забезпечення організації на базі оздоровчих дитячих таборів спеціалізованих змін для учнів дитячо-юнацьких спортивних шкіл з метою продовження навчально-тренувальної роботи під час літніх шкільних канікул</t>
  </si>
  <si>
    <t xml:space="preserve">Департамент сім’ї, молоді та спорту.
Виконкоми міських рад міст. Райдержадміністрації. ОТГ
</t>
  </si>
  <si>
    <t>Забезпечення функціонування  збірних  команд області з резервного спорту</t>
  </si>
  <si>
    <t>Департамент сім’ї, молоді та спорту.</t>
  </si>
  <si>
    <t>Підтримка та розвиток олімпійського, неолімпійського, паралімпійського та дефлімпійського руху</t>
  </si>
  <si>
    <t>Забезпечення підготовки та участі спортсменів області різних вікових груп у спортивних заходах селищного, міського, районного, обласного, всеукраїнського і міжнародного рівня з олімпійських видів спорту</t>
  </si>
  <si>
    <t xml:space="preserve">Департамент сім’ї, молоді та спорту.
Виконкоми міських рад міст. Райдержадміністрації. ОТГ.
</t>
  </si>
  <si>
    <t>Забезпечення підготовки та участі спортсменів області різних вікових груп у спортивних заходах селищного, міського, районного, обласного, всеукраїнського і міжнародного рівня з неолімпійських видів спорту</t>
  </si>
  <si>
    <t xml:space="preserve">Департамент сім’ї, молоді та спорту
Виконкоми міських рад міст. Райдержадміністрації. ОТГ.
</t>
  </si>
  <si>
    <t>Забезпечення  підготовки та участі спортсменів області різних вікових груп у спортивних заходах всеукраїнського та міжнародного рівня з видів спорту інвалідів</t>
  </si>
  <si>
    <t xml:space="preserve">Департамент сім’ї, молоді та спорту
ЧРЦ з фізичної культури і спорту «Інваспорт», КЗ «ЧО ДЮСШ інвалідів»
Виконкоми міських рад міст. Райдержадміністрації. ОТГ.
</t>
  </si>
  <si>
    <t>Забезпечення підготовки провідних спортсменів області до складу  збірних команд України для участі в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t>
  </si>
  <si>
    <t>Забезпечення матеріального і морального заохочення, запровадження стипендій та інших  виплат спортсменам –чемпіонам, призерам з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 інших змагань міжнародного рівня та їх тренерам</t>
  </si>
  <si>
    <t>Забезпечення вирішення соціально-побутових проблем спортсменам, які посіли призові місця на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 інших змагань міжнародного рівня та їх тренерам</t>
  </si>
  <si>
    <t>Забезпечення проведення заходів з профілактики (запобігання) застосування допінгу у спорті.</t>
  </si>
  <si>
    <t xml:space="preserve">Департамент сім’ї, молоді та спорту
Управління охорони здоров’я
Виконкоми міських рад міст. Райдержадміністрації. ОТГ.
</t>
  </si>
  <si>
    <t>Забезпечення якісного медичного обслуговування та медичного супроводу провідних спортсменів області, учнів ДЮСШ, ШВСМ, постійного медичного контролю при проведенні спортивних заходів селищного, міського, районного, обласного, всеукраїнського і міжнародного рівня з різних видів спорту</t>
  </si>
  <si>
    <t>Розбудова спортивної інфраструктури, у тому числі будівництва та модернізації спортивних споруд, із залученням коштів інвесторів</t>
  </si>
  <si>
    <t>Забезпечення будівництва модернізації, реконструкції, капітального ремонту, проектування і оснащення спортивних споруд та закладів фізичної культури і спорту з залученням бюджетних коштів, коштів інвесторів та фонду регіонального розвитку, у т.ч. в новостворених об’єднаних територіальних громадах</t>
  </si>
  <si>
    <t>Забезпечення, облаштування багатофункціональних спортивних майданчиків з синтетичним покриттям та тренажерним обладнанням для масового користування</t>
  </si>
  <si>
    <t>Забезпечення проектування та будівництва нових плавальних басейнів</t>
  </si>
  <si>
    <t>Забезпечення придбання обладнання та інвентарю, спортивного одягу, взуття і аксесуарів загального та спеціального призначення для оснащення спортивних закладів і спортивних споруд</t>
  </si>
  <si>
    <t xml:space="preserve">Управління освіти і науки
ЧО відділення КФВ МОН
</t>
  </si>
  <si>
    <t>Надання якісних фізкультурно-спортивних послуг</t>
  </si>
  <si>
    <t>Забезпечення, надання якісних послуг населенню закладами фізичної культури і спорту, що утримуються за рахунок бюджетних коштів</t>
  </si>
  <si>
    <t>Забезпечення, надання платних фізкультурно-спортивних послуг об’єктами фізичної культури і спорту</t>
  </si>
  <si>
    <t>Забезпечення роботи системи перепідготовки, підвищення кваліфікації кадрів, проведення атестації фахівців у сфері фізичної культури і спорту</t>
  </si>
  <si>
    <t>Сприяння проведенню дослідницької діяльності орієнтованої на підвищення спортивних результатів</t>
  </si>
  <si>
    <t>Забезпечення, створення електронних баз данних на провідних спортсменів області, учасників обласних, всеукраїнських та міжнародних змагань</t>
  </si>
  <si>
    <t>2.</t>
  </si>
  <si>
    <t>3.</t>
  </si>
  <si>
    <t>Обласна програма розвитку фізичної культури та спорту Чернігівської області на 2017-2020 роки</t>
  </si>
  <si>
    <t>4.</t>
  </si>
  <si>
    <r>
      <t xml:space="preserve">Напрями діяльності та заходи регіональної цільової програми : </t>
    </r>
    <r>
      <rPr>
        <u val="single"/>
        <sz val="12"/>
        <rFont val="Times New Roman"/>
        <family val="1"/>
      </rPr>
      <t>Обласна програма розвитку фізичної культури та спорту Чернігівської області на 2017-2020 роки</t>
    </r>
  </si>
  <si>
    <t>5.</t>
  </si>
  <si>
    <t>Аналіз виконання за видатками в цілому за програмою:</t>
  </si>
  <si>
    <t>Бюджетні асигнування з урахуванням змін</t>
  </si>
  <si>
    <t>Проведені видатки</t>
  </si>
  <si>
    <t>Відхилення</t>
  </si>
  <si>
    <t>загальний фонд</t>
  </si>
  <si>
    <t>спеціальний фонд</t>
  </si>
  <si>
    <t>усього</t>
  </si>
  <si>
    <t>Всього по Програмі</t>
  </si>
  <si>
    <t>тис.грн.</t>
  </si>
  <si>
    <r>
      <t xml:space="preserve">1110000                         </t>
    </r>
    <r>
      <rPr>
        <u val="single"/>
        <sz val="12"/>
        <rFont val="Times New Roman"/>
        <family val="1"/>
      </rPr>
      <t>Департамент сім'ї молоді та спорту Чернігівської облдержадміністрації</t>
    </r>
  </si>
  <si>
    <t>1115032, 1115053,1115021, 1115022, 1115031, 1115033. 1115061, 1115011, 1115012, 1115062,</t>
  </si>
  <si>
    <t xml:space="preserve">                                                                                       найменування  програми, дата і номер рішення обласної ради про її затвердження         </t>
  </si>
  <si>
    <t xml:space="preserve">            КВКВ                                                                             найменування відповідального виконавця  програми         </t>
  </si>
  <si>
    <t xml:space="preserve">            КВКВ                                                                             найменування головного розпорядника коштів програми         </t>
  </si>
  <si>
    <t xml:space="preserve">   КВКВ   </t>
  </si>
  <si>
    <r>
      <t xml:space="preserve">1.    1100000                          </t>
    </r>
    <r>
      <rPr>
        <u val="single"/>
        <sz val="12"/>
        <rFont val="Times New Roman"/>
        <family val="1"/>
      </rPr>
      <t>Департамент сім'ї молоді та спорту Чернігівської облдержадміністрації</t>
    </r>
  </si>
  <si>
    <t>Найменування відповідального виконавця програми</t>
  </si>
  <si>
    <t>Наименування головного розпорядника коштів у 2017 році</t>
  </si>
  <si>
    <t>термін реалізації</t>
  </si>
  <si>
    <t>%</t>
  </si>
  <si>
    <t>державний бюджет</t>
  </si>
  <si>
    <t xml:space="preserve">% фінансування з ОБ від загального фінансування </t>
  </si>
  <si>
    <t>бюджети сіл, селищ, міст районного підпорядкування (в т.ч. об'єднаних теріторіальних громад)</t>
  </si>
  <si>
    <t>кошти не бюджетних джерел</t>
  </si>
  <si>
    <t>в тому числі</t>
  </si>
  <si>
    <r>
      <rPr>
        <b/>
        <sz val="12"/>
        <rFont val="Times New Roman"/>
        <family val="1"/>
      </rPr>
      <t xml:space="preserve">Назва програми          </t>
    </r>
    <r>
      <rPr>
        <i/>
        <sz val="12"/>
        <rFont val="Times New Roman"/>
        <family val="1"/>
      </rPr>
      <t>дата і номер нормативно-правового акта про її затвердження         (проети, що планується затвердити у 2018 році)</t>
    </r>
  </si>
  <si>
    <t>2017-2020</t>
  </si>
  <si>
    <t>Рішення  дев'ятої сесії дев'ятого скликання обласної ради  від 20 грудня 2016 року № 12-7/VII  " Про обласну програму розвитку фізичної культури та спорту Чернігівської області на 2017-2020 роки".                          Обласна програма розвитку фізичної культури та спорту Чернігівської області на 2017-2020 роки</t>
  </si>
  <si>
    <t>Департамент сім'ї, молоді та спорту  Чернігівської облдержадміністрації</t>
  </si>
  <si>
    <t xml:space="preserve">       -</t>
  </si>
  <si>
    <t xml:space="preserve">     -</t>
  </si>
  <si>
    <t xml:space="preserve">    -</t>
  </si>
  <si>
    <t xml:space="preserve">Департамент сім’ї, молоді та спорту,
Виконкоми міських рад міст. Райдержадміністрації. ОТГ
</t>
  </si>
  <si>
    <t xml:space="preserve">Департамент сім’ї, молоді та спорту.
</t>
  </si>
  <si>
    <t xml:space="preserve">Департамент сім’ї, молоді та спорту.
Обласні федерації з видів спорту.
ГО відділення НОК України в Чернігівській обл.
Виконкоми міських рад міст. Райдержадміністрації. ОТГ
</t>
  </si>
  <si>
    <t>Підтримка в  організаційному та матеріально-технічному забезпеченню діяльності громадських організацій фізкультурно-спортивного спрямування, спортивних клубів та ін.</t>
  </si>
  <si>
    <t>Департамент сім’ї, молоді та спорту. Управління освіти інауки облдержадміністрації. Обласна організація ФСТ "Динамо"</t>
  </si>
  <si>
    <t xml:space="preserve">Департамент сім’ї, молоді та спорту.  Управління охорони здоро'я облдержадміністрації. ГО відідлення НОК України в Чернігівській обл. ОЦФНЗ "Спорт для всіх"
Виконкоми міських рад міст. Райдержадміністрації. ОТГ.
</t>
  </si>
  <si>
    <t xml:space="preserve">Департамент сім’ї, молоді та спорту. Управління охорони здоров'я.
Департамент інформаційної діяльності та комунікацій з громадськістю. ГО відділення НОК України в Чернігівській обл.
Виконкоми міських рад міст. Райдержадміністрації. ОТГ.
</t>
  </si>
  <si>
    <t>Департамент сім'ї, молоі та спорту облдержадмінстрації. Управління охорони здоров’я. Департамент інформаційної діяльності та комунікацій з громадськістю. ГО відідлення НОК України в Чернігівській обл.</t>
  </si>
  <si>
    <t>Департамент сім’ї, молоді та спорту. Управління охорони здоров'я. Управління освіти і науки.</t>
  </si>
  <si>
    <t>Департамент сім'ї, молоді та спорту. Управління охорони здоров’я. ЧРЦ з фізичної культури та спорту "Інваспорт"</t>
  </si>
  <si>
    <t xml:space="preserve"> Департамент сім'ї, молоді та спорту. Управління охорони здоров’я. Департамент інформаційної діяльності та комунікацій з громадськістю.</t>
  </si>
  <si>
    <t xml:space="preserve"> Департамент сім'ї, молоді та спортую. Управління охорони здоров’я. Управління осівти і науки. ГО відділення НОК України в Чернігівській обл.</t>
  </si>
  <si>
    <t xml:space="preserve">Департамент сім’ї, молоді та спорту. ОЦФЗН «Спорт для всіх»,
ОТГ
</t>
  </si>
  <si>
    <t>З метою підтримки молодих талановитих спортсменів і недопкщення переїзду їх в інші регіони чи країни розпорядженням голови облдержадміністрації в області утворена штатна спортивна команда з резервного спорту. Однак, у зв'язку з обмеженими можливостями обласного бюджету коштів на утримання штатної команди з резервного спорту бюджетом 2018 року не передбачено.</t>
  </si>
  <si>
    <t>В 2018 році було значно покращено матеріально-технічну базу спортивних шкіл. Придбано спортивний інвентарь, спортивне спорядження та аксесуари загального та спортивного призначення для оснащення спортивних закладів.</t>
  </si>
  <si>
    <t>Питання розвитку фізичної культури і спорту в області з переліком пріоритетів (головних завдань), запланованих заходів і показників окремим розділом включено до плану економічного і соціального розвитку області на 2018 рік та Стратегії сталого розвитку Чернігівської області на період до 2020 року. Питання щодо стану та подальшого розвитку фізичної культури і спорту, забезпечення, надання якісних послуг населенню  закладами фізичної культури і спорту систематично розглядалися на засіданнях постійної комісії обласної ради, сесіях і комісіях міських, районних рад, розширених нарадах за участю керівництва райдержадміністрацій та міських рад.</t>
  </si>
  <si>
    <t>Протягом звітного періоду за очною формою навчання проведено чотири групи курсів підвищення кваліфікації учителів фізичної культури та предмета «Захист Вітчизни». Підвищили свою кваліфікацію 122 учителі фізичної культури та предмета «Захист Вітчизни».На курсах підвищення кваліфікації в Чернігівському обласному інституті післядипломної педагогічної освіти імені К.Д. Ушинського організовано навчання 10-ти груп учителів предмета «Фізична культура» (232 особи).   Кожні чотири роки проводиться переатестація тренерів, що проводять заняття в спортивних школах.</t>
  </si>
  <si>
    <t>+8235,3</t>
  </si>
  <si>
    <t>+8237,5</t>
  </si>
  <si>
    <t>-0,2</t>
  </si>
  <si>
    <t>Кількість населення охопленого фізкультурно-оздоровчою діяльністю  в області - 63929. ОЦФЗН "Спорт для всіх" проведено 60 заходів направлених на фізкультурно-оздоровчу роботу у навчальних закладах та за місцем проживання громадян, охоплено - 5568 учасників.  Чернігівська обласна організація фізкультурно-спорртивного товариства "Україна" провела: кубок міста з футболу «Зимова іскра 2018» - 160 уч., кубок з шахів пам'яті першого директора Шумальна Якова Ізраільовича - 20 уч., відкритий чемпіонат ЧОО ГО «ВФСТ «Україна» з боксу - 20 уч., чемпіонат міста з футболу «Зимова іскра 2018»- 480 уч., чемпіонат ЧОО ГО ВФСТ «Україна» з шахів - 10 уч.. ФСТ "Колос" проведено: всеукраїнські спортивні змагання ГО «ВСТ «Колос» серед голів сільських та селищних рад в м. Ворохта Івано-Франківської області 24 учасники, всеукраїнські фінальні змагання ГО ВСТ«Колос» з футзалу серед ветеранів 55 років та старше  в м. Берегове Закарпатської  області 13 уч., всеукраїнські спортивні змагання ГО ВСТ «Колос» з футзалу серед команд ОТГ в м. Берегове Закарпатської  області 14 уч., всеукраїнські спортивні змагання ГО ВСТ «Колос» серед голів сільських та селищних рад  в м. Скадовськ Херсонської області 12 уч.. ФСТ "Динамо" проведено : 10 обласних змагань на кубок "Динамо " з різних видів спорту - 578 уч.,  9 змагань з видів спорту ( в .т.ч. всеукраїнські) - 300 уч., чемпіонат ФСТ з л/а чотириборств- 8 уч, спартакіада серед дітей з 4 видів спорту-36 уч., ХХ турнір з вільної боротьби "Ілля Муромець"-101 уч. ФСТ "Спартак"  проведено: 3 відкриті чемпіонати з настільного тенісу, з силових вправ та загально-фізичної підготовки - 124 уч., 4 "Дні здоров'я" серед  трудових коллективів - 145 уч..</t>
  </si>
  <si>
    <t xml:space="preserve"> За участі ветеранів спорту в області проведено 166 змагань, в яких прийняли участь 1944 учасники.  Зокрема, зимовий чемпіонат Чернігівської області з футзалу серед ветеранів, масові змагання  з лижних гонок "Чернігівська лижня " за участі ветеранів лижного спорту, міжобласний командний турнір з шахів, присвячений пам'яті Героїв Небесної Сотні, відкритий Кубок м.Чернігова з шахів серед ветеранів, міжнародний турнір з футзалу серед ветеранів, пам'яті В.Третьяков, масові змагання з велоспорту на шоссе серед ветеранів, міжнародний турнір з футболу серед вереранів пам'яті колишнього головного тренера ФК "Десна" Чернігів Ю. Школьникова, чемпіонат обасті з футболу серед ветеранів, масовий  легкоатлетичний пробіг ветеранів, пам'яті почесного президента КЛБ "Баргузин" Костянова Г.І. та інші.
</t>
  </si>
  <si>
    <t xml:space="preserve">На допомогу медичним працівникам надаються інформаційні листи, методичні рекомендації щодо пропаганди здорового способу життя серед молоді, профілактики шкідливих звичок. 
До Управління освіти Чернігівської міської ради надісилаються методичні рекомендації  з питань популяризації здорового способу життя та рухової активності, які запропоновано використовувати для інформаційно-освітньої роботи серед школярів. Видано підручників, посібників, навчальних програм - 4.
</t>
  </si>
  <si>
    <t>Протягом року проведено інформаційно-просвітницькі акції: до Всесвітнього дня здоров’я (1 виступ на телебаченні,  3 – на радіо, опубліковано 13 статей в газетах. 6 – в інтернетвиданнях ), до Всесвітнього дня боротьби з тютюнопалінням (1 виступ на телебаченні,  1 – на радіо, опубліковано 9 статей в газетах, 12 – в інтернетвиданнях), до Всесвітнього дня боротьби з наркоманією (3 виступи на радіо, опубліковано 4 статей в газетах, 9 – в інтернетвиданнях), до Міжнародного дня відмови від паління (4 виступи на телебаченні,  3 – на радіо, опубліковано 10 статей в газетах, 11 – в інтернетвиданнях).</t>
  </si>
  <si>
    <t xml:space="preserve">Департаментами інформаційної діяльності та комунікацій з громадськістю і сім'ї, молоді та спорту забезпечено висвітлення у засобах масової інформації участі провідних спортсменів області у міжнародних змаганнях. Так, на офіційному веб-сайті ОДА розміщувалися матеріали про участь чернігівських спортсменів у зимових Олімпійських та Паралімпійських іграх: «Найбільше біатлоністів-олімпійців з Чернігівщини», «Ігор Рептюх та Дмитро Суярко з Чернігівщини — учасники ХІІ зимових Паралімпійських ігор», «Ігор Рептюх — чемпіон Паралімпійських ігор 2018», «Чернігівські спортсмени поділилися враженнями від Паралімпіади 2018». Також Департаментом забезпечено анонсування роботи фан-зони для переглядів зимових Олімпійських ігор 2018. Окрім того, поширювалися інформація про здобуття чернігівською спортсменкою Оленою Костевич ліцензії для участі в Олімпійських іграх-2020. Також тематичні матеріали розміщувалися на місцевих інформаційних сайтах. Приклади матеріалів доступні за посиланнями: http://val.ua/site/101264 http://val.ua/site/100715 http://val.ua/site/100681, http://pik.cn.ua/34250/igor-reptyuh-chempion-paralimpiyskih-igor-2018/ http://pik.cn.ua/34104/igor-reptyuh-ta-dmitro-suyarko-z-chernigivshchini-uchasniki-hii-zimovih-paralimpiyskih-igor/,http://www.pik.cn.ua/34274/igor-reptyuh-zdobu-shche-y-sriblo/, https://cheline.com.ua/news/society/chernigivski-sportsmeni-podililisya-vrazhennyami-vid-paralimpiadi-2018-124189, та ін. Крім того, відділення НОК України в Чернігівській області протягом року розміщувало інформацію про кращих спортсменів області на бігбордах і сітілайтах міста Чернігова та області. </t>
  </si>
  <si>
    <t xml:space="preserve"> Серед дітей з особливимии потребами  проведено 4 обласні Спартакіади з видів спорту, 3 турніри з видів спорту, змагання з плавання, відкрита обласна Спартакіада «Сильні духом», відкритий обласний турнір з шахів, 3 чемпіонати області з видів спорту, а також два етапи обласної Спартакіади і один етап - Всеукраїнської, за програмою Всеукраїнської спартакіади «Повір у себе».</t>
  </si>
  <si>
    <t xml:space="preserve">З метою забезпечення підготовки та участі спортсменів області різних вікових груп у спортивних заходах з неолімпійських видів спорту Департаментом сім'ї, молоді та спорту проведено 28 спортивних змагань та 16 навчально-тренувальних зборів по  підготовці до всеукраїнських і міжнародних змагань.
</t>
  </si>
  <si>
    <t>Представники області взяли участь у 18-ти чемпіонатах України з різних видів спорту, одному чемпіонаті світу зі стрільби кульвої,  7-ми Кубках України з видів спорту, 2 Кубках світу зі стрільби кульової, Кубку Черкащини з футзалу, 4-ох Всеукраїнських Спартакіадах, 4-ох турнірах з видів спорту (з них 3 міжнародні), 2-х чемпіонатах Європи, 68-ми - НТЗ.</t>
  </si>
  <si>
    <t>З метою формування  збірних команд України для участі у всеукраїнських та міжнародних змаганнях проводиться аналіз результатів провідних спортсменів області.</t>
  </si>
  <si>
    <t>Інформація про виконання регіональних програм у 2018 році</t>
  </si>
  <si>
    <t xml:space="preserve">Всього ДЮСШ  та СДЮШОР в області - 46,  учнів у спортивних школах 14793.
Шкіл, що фінансуються з обласного бюджету  - 6. 
</t>
  </si>
  <si>
    <t xml:space="preserve"> Всього в області дві школи вищої спортивної майстерності (ШВСМ, ШВСМ з ігрових видів спорту). Постійний склад спортсменів складає 234 особи. До складу збірних команд України із олімпійських видів спорту входить 59 спортсменів, з них 27 спортсменів основного складу, 21 - кандидатів та 11 - спортсменів резервного складу. </t>
  </si>
  <si>
    <t xml:space="preserve">  В області функціонує Чернігівський регіональний центр з фізичної культури і спорту інвалідів «Інваспорт»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</si>
</sst>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7">
    <font>
      <sz val="10"/>
      <name val="Arial"/>
      <family val="0"/>
    </font>
    <font>
      <sz val="11"/>
      <color indexed="8"/>
      <name val="Calibri"/>
      <family val="2"/>
    </font>
    <font>
      <b/>
      <sz val="10"/>
      <name val="Times New Roman"/>
      <family val="1"/>
    </font>
    <font>
      <sz val="10"/>
      <name val="Times New Roman"/>
      <family val="1"/>
    </font>
    <font>
      <sz val="10"/>
      <color indexed="10"/>
      <name val="Times New Roman"/>
      <family val="1"/>
    </font>
    <font>
      <sz val="8"/>
      <name val="Times New Roman"/>
      <family val="1"/>
    </font>
    <font>
      <sz val="12"/>
      <name val="Times New Roman"/>
      <family val="1"/>
    </font>
    <font>
      <u val="single"/>
      <sz val="12"/>
      <name val="Times New Roman"/>
      <family val="1"/>
    </font>
    <font>
      <b/>
      <sz val="12"/>
      <name val="Times New Roman"/>
      <family val="1"/>
    </font>
    <font>
      <b/>
      <sz val="10"/>
      <name val="Arial"/>
      <family val="2"/>
    </font>
    <font>
      <b/>
      <sz val="14"/>
      <name val="Times New Roman"/>
      <family val="1"/>
    </font>
    <font>
      <i/>
      <sz val="12"/>
      <name val="Times New Roman"/>
      <family val="1"/>
    </font>
    <font>
      <b/>
      <sz val="12"/>
      <name val="Arial"/>
      <family val="2"/>
    </font>
    <font>
      <sz val="10"/>
      <color indexed="8"/>
      <name val="Times New Roman"/>
      <family val="1"/>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3"/>
      <color indexed="62"/>
      <name val="Calibri"/>
      <family val="2"/>
    </font>
    <font>
      <b/>
      <sz val="11"/>
      <color indexed="8"/>
      <name val="Calibri"/>
      <family val="2"/>
    </font>
    <font>
      <b/>
      <sz val="11"/>
      <color indexed="9"/>
      <name val="Calibri"/>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1"/>
      <color theme="1"/>
      <name val="Calibri"/>
      <family val="2"/>
    </font>
    <font>
      <b/>
      <sz val="11"/>
      <color theme="0"/>
      <name val="Calibri"/>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1" applyNumberFormat="0" applyAlignment="0" applyProtection="0"/>
    <xf numFmtId="0" fontId="35" fillId="24" borderId="2" applyNumberFormat="0" applyAlignment="0" applyProtection="0"/>
    <xf numFmtId="0" fontId="36" fillId="24"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22"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8" fillId="0" borderId="6" applyNumberFormat="0" applyFill="0" applyAlignment="0" applyProtection="0"/>
    <xf numFmtId="0" fontId="39" fillId="25" borderId="7" applyNumberFormat="0" applyAlignment="0" applyProtection="0"/>
    <xf numFmtId="0" fontId="16" fillId="0" borderId="0" applyNumberFormat="0" applyFill="0" applyBorder="0" applyAlignment="0" applyProtection="0"/>
    <xf numFmtId="0" fontId="40" fillId="26" borderId="0" applyNumberFormat="0" applyBorder="0" applyAlignment="0" applyProtection="0"/>
    <xf numFmtId="0" fontId="41" fillId="0" borderId="0" applyNumberForma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cellStyleXfs>
  <cellXfs count="119">
    <xf numFmtId="0" fontId="0" fillId="0" borderId="0" xfId="0" applyAlignment="1">
      <alignment/>
    </xf>
    <xf numFmtId="0" fontId="0" fillId="0" borderId="0" xfId="0" applyFont="1" applyAlignment="1">
      <alignment vertical="top" wrapText="1"/>
    </xf>
    <xf numFmtId="0" fontId="0" fillId="0" borderId="0" xfId="0" applyFont="1" applyAlignment="1">
      <alignment/>
    </xf>
    <xf numFmtId="0" fontId="0" fillId="0" borderId="0" xfId="0" applyFont="1" applyFill="1" applyAlignment="1">
      <alignment vertical="top" wrapText="1"/>
    </xf>
    <xf numFmtId="0" fontId="0" fillId="0" borderId="0" xfId="0" applyFont="1" applyFill="1" applyAlignment="1">
      <alignment/>
    </xf>
    <xf numFmtId="0" fontId="3" fillId="0" borderId="10" xfId="0" applyFont="1" applyBorder="1" applyAlignment="1">
      <alignment vertical="top"/>
    </xf>
    <xf numFmtId="2" fontId="3" fillId="0" borderId="10" xfId="0" applyNumberFormat="1" applyFont="1" applyBorder="1" applyAlignment="1">
      <alignment horizontal="center" vertical="center" textRotation="90" wrapText="1"/>
    </xf>
    <xf numFmtId="2" fontId="3" fillId="0" borderId="10" xfId="0" applyNumberFormat="1" applyFont="1" applyFill="1" applyBorder="1" applyAlignment="1">
      <alignment horizontal="center" vertical="center" textRotation="90" wrapText="1"/>
    </xf>
    <xf numFmtId="0" fontId="3" fillId="0" borderId="10" xfId="0" applyFont="1" applyFill="1" applyBorder="1" applyAlignment="1">
      <alignment vertical="top" wrapText="1"/>
    </xf>
    <xf numFmtId="0" fontId="3" fillId="0" borderId="11" xfId="0" applyFont="1" applyBorder="1" applyAlignment="1">
      <alignment vertical="top" wrapText="1"/>
    </xf>
    <xf numFmtId="2" fontId="3" fillId="0" borderId="11" xfId="0" applyNumberFormat="1" applyFont="1" applyBorder="1" applyAlignment="1">
      <alignment horizontal="center" vertical="center" textRotation="90" wrapText="1"/>
    </xf>
    <xf numFmtId="2" fontId="3" fillId="0" borderId="11" xfId="0" applyNumberFormat="1" applyFont="1" applyFill="1" applyBorder="1" applyAlignment="1">
      <alignment horizontal="center" vertical="center" textRotation="90" wrapText="1"/>
    </xf>
    <xf numFmtId="2" fontId="3" fillId="0" borderId="11" xfId="0" applyNumberFormat="1" applyFont="1" applyBorder="1" applyAlignment="1">
      <alignment horizontal="center" vertical="center" textRotation="90"/>
    </xf>
    <xf numFmtId="0" fontId="3" fillId="0" borderId="11" xfId="0" applyFont="1" applyFill="1" applyBorder="1" applyAlignment="1">
      <alignment vertical="top" wrapText="1"/>
    </xf>
    <xf numFmtId="2" fontId="3" fillId="0" borderId="11" xfId="0" applyNumberFormat="1" applyFont="1" applyFill="1" applyBorder="1" applyAlignment="1">
      <alignment horizontal="center" vertical="center" textRotation="90"/>
    </xf>
    <xf numFmtId="0" fontId="3" fillId="0" borderId="10" xfId="0" applyFont="1" applyBorder="1" applyAlignment="1">
      <alignment vertical="top" wrapText="1"/>
    </xf>
    <xf numFmtId="0" fontId="2" fillId="0" borderId="11" xfId="0" applyFont="1" applyBorder="1" applyAlignment="1">
      <alignment vertical="top" wrapText="1"/>
    </xf>
    <xf numFmtId="0" fontId="3" fillId="0" borderId="0" xfId="0" applyFont="1" applyAlignment="1">
      <alignment/>
    </xf>
    <xf numFmtId="0" fontId="3" fillId="0" borderId="0" xfId="0" applyFont="1" applyFill="1" applyAlignment="1">
      <alignment/>
    </xf>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wrapText="1"/>
    </xf>
    <xf numFmtId="0" fontId="2" fillId="0" borderId="0" xfId="0" applyFont="1" applyAlignment="1">
      <alignment vertical="top" wrapText="1"/>
    </xf>
    <xf numFmtId="0" fontId="6" fillId="0" borderId="0" xfId="0" applyFont="1" applyAlignment="1">
      <alignment/>
    </xf>
    <xf numFmtId="0" fontId="6" fillId="0" borderId="0" xfId="0" applyFont="1" applyAlignment="1">
      <alignment vertical="top" wrapText="1"/>
    </xf>
    <xf numFmtId="0" fontId="0" fillId="0" borderId="12"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1" xfId="0" applyFont="1" applyBorder="1" applyAlignment="1">
      <alignment vertical="center" textRotation="90" wrapText="1"/>
    </xf>
    <xf numFmtId="0" fontId="2" fillId="0" borderId="17" xfId="0" applyFont="1" applyBorder="1" applyAlignment="1">
      <alignment vertical="top" wrapText="1"/>
    </xf>
    <xf numFmtId="0" fontId="2" fillId="0" borderId="11" xfId="0" applyFont="1" applyFill="1" applyBorder="1" applyAlignment="1">
      <alignment vertical="top" wrapText="1"/>
    </xf>
    <xf numFmtId="2" fontId="2" fillId="0" borderId="11" xfId="0" applyNumberFormat="1" applyFont="1" applyBorder="1" applyAlignment="1">
      <alignment vertical="top" textRotation="90" wrapText="1"/>
    </xf>
    <xf numFmtId="2" fontId="2" fillId="0" borderId="11" xfId="0" applyNumberFormat="1" applyFont="1" applyFill="1" applyBorder="1" applyAlignment="1">
      <alignment vertical="top" textRotation="90" wrapText="1"/>
    </xf>
    <xf numFmtId="2" fontId="0" fillId="0" borderId="18" xfId="0" applyNumberFormat="1" applyBorder="1" applyAlignment="1">
      <alignment wrapText="1"/>
    </xf>
    <xf numFmtId="2" fontId="0" fillId="0" borderId="11" xfId="0" applyNumberFormat="1" applyBorder="1" applyAlignment="1">
      <alignment wrapText="1"/>
    </xf>
    <xf numFmtId="2" fontId="0" fillId="0" borderId="11" xfId="0" applyNumberFormat="1" applyFont="1" applyBorder="1" applyAlignment="1">
      <alignment wrapText="1"/>
    </xf>
    <xf numFmtId="2" fontId="0" fillId="0" borderId="19" xfId="0" applyNumberFormat="1" applyBorder="1" applyAlignment="1">
      <alignment wrapText="1"/>
    </xf>
    <xf numFmtId="2" fontId="0" fillId="0" borderId="20" xfId="0" applyNumberFormat="1" applyBorder="1" applyAlignment="1">
      <alignment wrapText="1"/>
    </xf>
    <xf numFmtId="2" fontId="0" fillId="0" borderId="21" xfId="0" applyNumberFormat="1" applyBorder="1" applyAlignment="1">
      <alignment wrapText="1"/>
    </xf>
    <xf numFmtId="2" fontId="0" fillId="0" borderId="22" xfId="0" applyNumberFormat="1" applyBorder="1" applyAlignment="1">
      <alignment wrapText="1"/>
    </xf>
    <xf numFmtId="0" fontId="3" fillId="0" borderId="0" xfId="0" applyFont="1" applyFill="1" applyAlignment="1">
      <alignment horizontal="right"/>
    </xf>
    <xf numFmtId="0" fontId="3" fillId="0" borderId="0" xfId="0" applyFont="1" applyFill="1" applyBorder="1" applyAlignment="1">
      <alignment vertical="top" wrapText="1"/>
    </xf>
    <xf numFmtId="0" fontId="0" fillId="0" borderId="11" xfId="0" applyBorder="1" applyAlignment="1">
      <alignment/>
    </xf>
    <xf numFmtId="0" fontId="9" fillId="0" borderId="11" xfId="0" applyFont="1" applyBorder="1" applyAlignment="1">
      <alignment horizontal="center"/>
    </xf>
    <xf numFmtId="0" fontId="6" fillId="0" borderId="11" xfId="0" applyFont="1" applyBorder="1" applyAlignment="1">
      <alignment textRotation="90" wrapText="1"/>
    </xf>
    <xf numFmtId="0" fontId="12" fillId="0" borderId="11" xfId="0" applyFont="1" applyBorder="1" applyAlignment="1">
      <alignment horizontal="center"/>
    </xf>
    <xf numFmtId="0" fontId="6" fillId="0" borderId="11" xfId="0" applyFont="1" applyBorder="1" applyAlignment="1">
      <alignment wrapText="1"/>
    </xf>
    <xf numFmtId="0" fontId="0" fillId="0" borderId="11" xfId="0"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6" fillId="0" borderId="11" xfId="0" applyFont="1" applyBorder="1" applyAlignment="1">
      <alignment horizontal="left" vertical="top" wrapText="1"/>
    </xf>
    <xf numFmtId="0" fontId="10" fillId="0" borderId="0" xfId="0" applyFont="1" applyAlignment="1">
      <alignment vertical="top" wrapText="1"/>
    </xf>
    <xf numFmtId="0" fontId="13" fillId="0" borderId="11" xfId="0" applyFont="1" applyBorder="1" applyAlignment="1">
      <alignment vertical="top" wrapText="1"/>
    </xf>
    <xf numFmtId="172" fontId="6" fillId="0" borderId="11" xfId="0" applyNumberFormat="1" applyFont="1" applyBorder="1" applyAlignment="1">
      <alignment horizontal="left" vertical="center"/>
    </xf>
    <xf numFmtId="49" fontId="0" fillId="0" borderId="11" xfId="0" applyNumberFormat="1" applyFont="1" applyBorder="1" applyAlignment="1">
      <alignment wrapText="1"/>
    </xf>
    <xf numFmtId="49" fontId="0" fillId="0" borderId="19" xfId="0" applyNumberFormat="1" applyFont="1" applyBorder="1" applyAlignment="1">
      <alignment wrapText="1"/>
    </xf>
    <xf numFmtId="2" fontId="3" fillId="0" borderId="10" xfId="0" applyNumberFormat="1" applyFont="1" applyBorder="1" applyAlignment="1">
      <alignment vertical="top" textRotation="90" wrapText="1"/>
    </xf>
    <xf numFmtId="2" fontId="3" fillId="0" borderId="10" xfId="0" applyNumberFormat="1" applyFont="1" applyBorder="1" applyAlignment="1">
      <alignment vertical="top" textRotation="90"/>
    </xf>
    <xf numFmtId="2" fontId="3" fillId="0" borderId="10" xfId="0" applyNumberFormat="1" applyFont="1" applyFill="1" applyBorder="1" applyAlignment="1">
      <alignment vertical="top" textRotation="90" wrapText="1"/>
    </xf>
    <xf numFmtId="0" fontId="3" fillId="0" borderId="10" xfId="0" applyNumberFormat="1" applyFont="1" applyFill="1" applyBorder="1" applyAlignment="1">
      <alignment vertical="top" wrapText="1"/>
    </xf>
    <xf numFmtId="2" fontId="13" fillId="0" borderId="11" xfId="0" applyNumberFormat="1" applyFont="1" applyFill="1" applyBorder="1" applyAlignment="1">
      <alignment horizontal="center" vertical="center" textRotation="90"/>
    </xf>
    <xf numFmtId="2" fontId="13" fillId="0" borderId="11" xfId="0" applyNumberFormat="1" applyFont="1" applyBorder="1" applyAlignment="1">
      <alignment horizontal="center" vertical="center" textRotation="90"/>
    </xf>
    <xf numFmtId="2" fontId="13" fillId="0" borderId="11" xfId="0" applyNumberFormat="1" applyFont="1" applyBorder="1" applyAlignment="1">
      <alignment horizontal="center" vertical="center" textRotation="90" wrapText="1"/>
    </xf>
    <xf numFmtId="0" fontId="10" fillId="0" borderId="0" xfId="0" applyFont="1" applyAlignment="1">
      <alignment horizontal="left" vertical="top" wrapText="1"/>
    </xf>
    <xf numFmtId="0" fontId="3" fillId="0" borderId="17"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0" borderId="25" xfId="0" applyFont="1" applyBorder="1" applyAlignment="1">
      <alignment horizontal="center" vertical="top" wrapText="1"/>
    </xf>
    <xf numFmtId="0" fontId="6" fillId="0" borderId="10" xfId="0" applyFont="1" applyBorder="1" applyAlignment="1">
      <alignment horizontal="center" textRotation="90" wrapText="1"/>
    </xf>
    <xf numFmtId="0" fontId="6" fillId="0" borderId="13" xfId="0" applyFont="1" applyBorder="1" applyAlignment="1">
      <alignment horizontal="center" textRotation="90" wrapText="1"/>
    </xf>
    <xf numFmtId="0" fontId="6" fillId="0" borderId="25" xfId="0" applyFont="1" applyBorder="1" applyAlignment="1">
      <alignment horizontal="center" textRotation="90" wrapText="1"/>
    </xf>
    <xf numFmtId="0" fontId="10" fillId="0" borderId="0" xfId="0" applyFont="1" applyAlignment="1">
      <alignment horizontal="center"/>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25" xfId="0" applyFont="1" applyBorder="1" applyAlignment="1">
      <alignment horizontal="center" vertical="top" wrapText="1"/>
    </xf>
    <xf numFmtId="2" fontId="3" fillId="0" borderId="10" xfId="0" applyNumberFormat="1" applyFont="1" applyBorder="1" applyAlignment="1">
      <alignment horizontal="center" vertical="center" textRotation="90" wrapText="1"/>
    </xf>
    <xf numFmtId="2" fontId="3" fillId="0" borderId="25" xfId="0" applyNumberFormat="1" applyFont="1" applyBorder="1" applyAlignment="1">
      <alignment horizontal="center" vertical="center" textRotation="90" wrapText="1"/>
    </xf>
    <xf numFmtId="2" fontId="3" fillId="0" borderId="10" xfId="0" applyNumberFormat="1" applyFont="1" applyFill="1" applyBorder="1" applyAlignment="1">
      <alignment horizontal="center" vertical="center" textRotation="90" wrapText="1"/>
    </xf>
    <xf numFmtId="2" fontId="3" fillId="0" borderId="25" xfId="0" applyNumberFormat="1" applyFont="1" applyFill="1" applyBorder="1" applyAlignment="1">
      <alignment horizontal="center" vertical="center" textRotation="90" wrapText="1"/>
    </xf>
    <xf numFmtId="0" fontId="3" fillId="0" borderId="11" xfId="0" applyFont="1" applyBorder="1" applyAlignment="1">
      <alignment vertical="top" wrapText="1"/>
    </xf>
    <xf numFmtId="0" fontId="3" fillId="0" borderId="11" xfId="0" applyFont="1" applyFill="1" applyBorder="1" applyAlignment="1">
      <alignment vertical="top" wrapText="1"/>
    </xf>
    <xf numFmtId="0" fontId="3" fillId="0" borderId="11" xfId="0" applyFont="1" applyBorder="1" applyAlignment="1">
      <alignment horizontal="center" vertical="center" textRotation="90" wrapText="1"/>
    </xf>
    <xf numFmtId="0" fontId="3" fillId="0" borderId="11" xfId="0" applyFont="1" applyFill="1" applyBorder="1" applyAlignment="1">
      <alignment horizontal="center" vertical="top" wrapText="1"/>
    </xf>
    <xf numFmtId="0" fontId="2" fillId="0" borderId="11" xfId="0"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8" fillId="0" borderId="11" xfId="0" applyFont="1" applyBorder="1" applyAlignment="1">
      <alignment horizontal="center" vertical="top" wrapText="1"/>
    </xf>
    <xf numFmtId="0" fontId="8" fillId="0" borderId="10" xfId="0" applyFont="1" applyBorder="1" applyAlignment="1">
      <alignment horizontal="center" vertical="top" wrapText="1"/>
    </xf>
    <xf numFmtId="0" fontId="6" fillId="0" borderId="0" xfId="0" applyFont="1" applyAlignment="1">
      <alignment horizontal="left" vertical="top" wrapText="1"/>
    </xf>
    <xf numFmtId="0" fontId="3" fillId="0" borderId="10" xfId="0" applyFont="1" applyFill="1" applyBorder="1" applyAlignment="1">
      <alignment horizontal="left" vertical="top" wrapText="1"/>
    </xf>
    <xf numFmtId="0" fontId="3" fillId="0" borderId="25" xfId="0" applyFont="1" applyFill="1" applyBorder="1" applyAlignment="1">
      <alignment horizontal="left" vertical="top"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8" fillId="0" borderId="34" xfId="0" applyFont="1" applyBorder="1" applyAlignment="1">
      <alignment horizontal="center" vertical="top" wrapText="1"/>
    </xf>
    <xf numFmtId="0" fontId="3" fillId="0" borderId="11" xfId="0" applyFont="1" applyBorder="1" applyAlignment="1">
      <alignment horizontal="center" vertical="center" wrapText="1"/>
    </xf>
    <xf numFmtId="0" fontId="7" fillId="0" borderId="0" xfId="0" applyFont="1" applyAlignment="1">
      <alignment horizontal="center"/>
    </xf>
    <xf numFmtId="0" fontId="5" fillId="0" borderId="0" xfId="0" applyFont="1" applyAlignment="1">
      <alignment horizontal="left" vertical="top"/>
    </xf>
    <xf numFmtId="0" fontId="7"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wrapText="1"/>
    </xf>
    <xf numFmtId="0" fontId="3" fillId="0" borderId="0" xfId="0" applyFont="1" applyAlignment="1">
      <alignment horizontal="left" vertical="center"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2" fillId="0" borderId="11" xfId="0" applyFont="1" applyBorder="1" applyAlignment="1">
      <alignment horizontal="center" vertical="top"/>
    </xf>
    <xf numFmtId="0" fontId="2" fillId="0" borderId="10" xfId="0" applyFont="1" applyBorder="1" applyAlignment="1">
      <alignment horizontal="center" vertical="top"/>
    </xf>
    <xf numFmtId="0" fontId="6" fillId="0" borderId="0" xfId="0" applyFont="1" applyAlignment="1">
      <alignment horizontal="center"/>
    </xf>
    <xf numFmtId="0" fontId="3" fillId="0" borderId="11" xfId="0" applyFont="1" applyFill="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Q24"/>
  <sheetViews>
    <sheetView zoomScalePageLayoutView="0" workbookViewId="0" topLeftCell="A1">
      <selection activeCell="J9" sqref="J9"/>
    </sheetView>
  </sheetViews>
  <sheetFormatPr defaultColWidth="9.140625" defaultRowHeight="12.75"/>
  <cols>
    <col min="1" max="1" width="4.140625" style="0" customWidth="1"/>
    <col min="2" max="2" width="15.00390625" style="0" customWidth="1"/>
    <col min="3" max="4" width="15.421875" style="0" customWidth="1"/>
    <col min="5" max="5" width="14.7109375" style="0" customWidth="1"/>
    <col min="6" max="6" width="13.57421875" style="0" customWidth="1"/>
    <col min="7" max="7" width="14.28125" style="0" customWidth="1"/>
    <col min="8" max="8" width="14.140625" style="0" customWidth="1"/>
    <col min="9" max="9" width="14.8515625" style="0" customWidth="1"/>
    <col min="10" max="10" width="13.421875" style="0" customWidth="1"/>
  </cols>
  <sheetData>
    <row r="3" spans="2:17" ht="18.75">
      <c r="B3" s="54" t="s">
        <v>142</v>
      </c>
      <c r="C3" s="66" t="s">
        <v>143</v>
      </c>
      <c r="D3" s="66"/>
      <c r="E3" s="66"/>
      <c r="F3" s="66"/>
      <c r="G3" s="66"/>
      <c r="H3" s="66"/>
      <c r="I3" s="66"/>
      <c r="J3" s="66"/>
      <c r="K3" s="66"/>
      <c r="L3" s="66"/>
      <c r="M3" s="66"/>
      <c r="N3" s="66"/>
      <c r="O3" s="66"/>
      <c r="P3" s="66"/>
      <c r="Q3" s="66"/>
    </row>
    <row r="4" ht="13.5" thickBot="1">
      <c r="J4" s="2" t="s">
        <v>151</v>
      </c>
    </row>
    <row r="5" spans="2:10" ht="29.25" customHeight="1" thickBot="1">
      <c r="B5" s="67" t="s">
        <v>144</v>
      </c>
      <c r="C5" s="68"/>
      <c r="D5" s="69"/>
      <c r="E5" s="67" t="s">
        <v>145</v>
      </c>
      <c r="F5" s="68"/>
      <c r="G5" s="69"/>
      <c r="H5" s="67" t="s">
        <v>146</v>
      </c>
      <c r="I5" s="68"/>
      <c r="J5" s="69"/>
    </row>
    <row r="6" spans="2:10" ht="26.25" thickBot="1">
      <c r="B6" s="25" t="s">
        <v>41</v>
      </c>
      <c r="C6" s="25" t="s">
        <v>147</v>
      </c>
      <c r="D6" s="25" t="s">
        <v>148</v>
      </c>
      <c r="E6" s="25" t="s">
        <v>149</v>
      </c>
      <c r="F6" s="25" t="s">
        <v>147</v>
      </c>
      <c r="G6" s="25" t="s">
        <v>148</v>
      </c>
      <c r="H6" s="25" t="s">
        <v>149</v>
      </c>
      <c r="I6" s="25" t="s">
        <v>147</v>
      </c>
      <c r="J6" s="25" t="s">
        <v>148</v>
      </c>
    </row>
    <row r="7" spans="2:10" ht="12.75">
      <c r="B7" s="28"/>
      <c r="C7" s="29"/>
      <c r="D7" s="29"/>
      <c r="E7" s="29"/>
      <c r="F7" s="29"/>
      <c r="G7" s="29"/>
      <c r="H7" s="29"/>
      <c r="I7" s="29"/>
      <c r="J7" s="30"/>
    </row>
    <row r="8" spans="2:10" ht="12.75">
      <c r="B8" s="36">
        <v>33454</v>
      </c>
      <c r="C8" s="37">
        <v>33080.5</v>
      </c>
      <c r="D8" s="38">
        <v>371.5</v>
      </c>
      <c r="E8" s="37">
        <v>41689.3</v>
      </c>
      <c r="F8" s="37">
        <v>41318</v>
      </c>
      <c r="G8" s="37">
        <v>371.3</v>
      </c>
      <c r="H8" s="57" t="s">
        <v>192</v>
      </c>
      <c r="I8" s="57" t="s">
        <v>193</v>
      </c>
      <c r="J8" s="58" t="s">
        <v>194</v>
      </c>
    </row>
    <row r="9" spans="2:10" ht="12.75">
      <c r="B9" s="36"/>
      <c r="C9" s="37"/>
      <c r="D9" s="37"/>
      <c r="E9" s="37"/>
      <c r="F9" s="37"/>
      <c r="G9" s="37"/>
      <c r="H9" s="37"/>
      <c r="I9" s="37"/>
      <c r="J9" s="39"/>
    </row>
    <row r="10" spans="2:10" ht="12.75">
      <c r="B10" s="36"/>
      <c r="C10" s="37"/>
      <c r="D10" s="37"/>
      <c r="E10" s="37"/>
      <c r="F10" s="37"/>
      <c r="G10" s="37"/>
      <c r="H10" s="37"/>
      <c r="I10" s="37"/>
      <c r="J10" s="39"/>
    </row>
    <row r="11" spans="2:10" ht="12.75">
      <c r="B11" s="36"/>
      <c r="C11" s="37"/>
      <c r="D11" s="37"/>
      <c r="E11" s="37"/>
      <c r="F11" s="37"/>
      <c r="G11" s="37"/>
      <c r="H11" s="37"/>
      <c r="I11" s="37"/>
      <c r="J11" s="39"/>
    </row>
    <row r="12" spans="2:10" ht="13.5" thickBot="1">
      <c r="B12" s="40"/>
      <c r="C12" s="41"/>
      <c r="D12" s="41"/>
      <c r="E12" s="41"/>
      <c r="F12" s="41"/>
      <c r="G12" s="41"/>
      <c r="H12" s="41"/>
      <c r="I12" s="41"/>
      <c r="J12" s="42"/>
    </row>
    <row r="13" spans="2:10" ht="12.75">
      <c r="B13" s="27"/>
      <c r="C13" s="27"/>
      <c r="D13" s="27"/>
      <c r="E13" s="27"/>
      <c r="F13" s="27"/>
      <c r="G13" s="27"/>
      <c r="H13" s="27"/>
      <c r="I13" s="27"/>
      <c r="J13" s="27"/>
    </row>
    <row r="14" spans="2:10" ht="12.75">
      <c r="B14" s="26"/>
      <c r="C14" s="26"/>
      <c r="D14" s="26"/>
      <c r="E14" s="26"/>
      <c r="F14" s="26"/>
      <c r="G14" s="26"/>
      <c r="H14" s="26"/>
      <c r="I14" s="26"/>
      <c r="J14" s="26"/>
    </row>
    <row r="15" spans="2:10" ht="12.75">
      <c r="B15" s="26"/>
      <c r="C15" s="26"/>
      <c r="D15" s="26"/>
      <c r="E15" s="26"/>
      <c r="F15" s="26"/>
      <c r="G15" s="26"/>
      <c r="H15" s="26"/>
      <c r="I15" s="26"/>
      <c r="J15" s="26"/>
    </row>
    <row r="16" spans="2:10" ht="12.75">
      <c r="B16" s="26"/>
      <c r="C16" s="26"/>
      <c r="D16" s="26"/>
      <c r="E16" s="26"/>
      <c r="F16" s="26"/>
      <c r="G16" s="26"/>
      <c r="H16" s="26"/>
      <c r="I16" s="26"/>
      <c r="J16" s="26"/>
    </row>
    <row r="17" spans="2:10" ht="12.75">
      <c r="B17" s="26"/>
      <c r="C17" s="26"/>
      <c r="D17" s="26"/>
      <c r="E17" s="26"/>
      <c r="F17" s="26"/>
      <c r="G17" s="26"/>
      <c r="H17" s="26"/>
      <c r="I17" s="26"/>
      <c r="J17" s="26"/>
    </row>
    <row r="18" spans="2:10" ht="12.75">
      <c r="B18" s="26"/>
      <c r="C18" s="26"/>
      <c r="D18" s="26"/>
      <c r="E18" s="26"/>
      <c r="F18" s="26"/>
      <c r="G18" s="26"/>
      <c r="H18" s="26"/>
      <c r="I18" s="26"/>
      <c r="J18" s="26"/>
    </row>
    <row r="19" spans="2:10" ht="12.75">
      <c r="B19" s="26"/>
      <c r="C19" s="26"/>
      <c r="D19" s="26"/>
      <c r="E19" s="26"/>
      <c r="F19" s="26"/>
      <c r="G19" s="26"/>
      <c r="H19" s="26"/>
      <c r="I19" s="26"/>
      <c r="J19" s="26"/>
    </row>
    <row r="20" spans="2:10" ht="12.75">
      <c r="B20" s="26"/>
      <c r="C20" s="26"/>
      <c r="D20" s="26"/>
      <c r="E20" s="26"/>
      <c r="F20" s="26"/>
      <c r="G20" s="26"/>
      <c r="H20" s="26"/>
      <c r="I20" s="26"/>
      <c r="J20" s="26"/>
    </row>
    <row r="21" spans="2:10" ht="12.75">
      <c r="B21" s="26"/>
      <c r="C21" s="26"/>
      <c r="D21" s="26"/>
      <c r="E21" s="26"/>
      <c r="F21" s="26"/>
      <c r="G21" s="26"/>
      <c r="H21" s="26"/>
      <c r="I21" s="26"/>
      <c r="J21" s="26"/>
    </row>
    <row r="22" spans="2:10" ht="12.75">
      <c r="B22" s="26"/>
      <c r="C22" s="26"/>
      <c r="D22" s="26"/>
      <c r="E22" s="26"/>
      <c r="F22" s="26"/>
      <c r="G22" s="26"/>
      <c r="H22" s="26"/>
      <c r="I22" s="26"/>
      <c r="J22" s="26"/>
    </row>
    <row r="23" spans="2:10" ht="12.75">
      <c r="B23" s="26"/>
      <c r="C23" s="26"/>
      <c r="D23" s="26"/>
      <c r="E23" s="26"/>
      <c r="F23" s="26"/>
      <c r="G23" s="26"/>
      <c r="H23" s="26"/>
      <c r="I23" s="26"/>
      <c r="J23" s="26"/>
    </row>
    <row r="24" spans="2:10" ht="12.75">
      <c r="B24" s="26"/>
      <c r="C24" s="26"/>
      <c r="D24" s="26"/>
      <c r="E24" s="26"/>
      <c r="F24" s="26"/>
      <c r="G24" s="26"/>
      <c r="H24" s="26"/>
      <c r="I24" s="26"/>
      <c r="J24" s="26"/>
    </row>
  </sheetData>
  <sheetProtection/>
  <mergeCells count="4">
    <mergeCell ref="C3:Q3"/>
    <mergeCell ref="B5:D5"/>
    <mergeCell ref="E5:G5"/>
    <mergeCell ref="H5:J5"/>
  </mergeCells>
  <printOptions/>
  <pageMargins left="0.26" right="0.37"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9:O18"/>
  <sheetViews>
    <sheetView zoomScalePageLayoutView="0" workbookViewId="0" topLeftCell="A9">
      <selection activeCell="R16" sqref="R16"/>
    </sheetView>
  </sheetViews>
  <sheetFormatPr defaultColWidth="9.140625" defaultRowHeight="12.75"/>
  <cols>
    <col min="1" max="1" width="5.421875" style="0" customWidth="1"/>
    <col min="2" max="2" width="24.7109375" style="0" customWidth="1"/>
  </cols>
  <sheetData>
    <row r="9" spans="1:15" ht="18.75">
      <c r="A9" s="76" t="s">
        <v>204</v>
      </c>
      <c r="B9" s="76"/>
      <c r="C9" s="76"/>
      <c r="D9" s="76"/>
      <c r="E9" s="76"/>
      <c r="F9" s="76"/>
      <c r="G9" s="76"/>
      <c r="H9" s="76"/>
      <c r="I9" s="76"/>
      <c r="J9" s="76"/>
      <c r="K9" s="76"/>
      <c r="L9" s="76"/>
      <c r="M9" s="76"/>
      <c r="N9" s="76"/>
      <c r="O9" s="76"/>
    </row>
    <row r="10" spans="1:15" ht="12.75">
      <c r="A10" s="17"/>
      <c r="B10" s="17"/>
      <c r="C10" s="17"/>
      <c r="D10" s="17"/>
      <c r="E10" s="17"/>
      <c r="F10" s="17"/>
      <c r="G10" s="17"/>
      <c r="H10" s="17"/>
      <c r="I10" s="17"/>
      <c r="J10" s="17"/>
      <c r="K10" s="17"/>
      <c r="L10" s="17"/>
      <c r="M10" s="17"/>
      <c r="N10" s="17"/>
      <c r="O10" s="17"/>
    </row>
    <row r="11" spans="1:15" ht="12.75">
      <c r="A11" s="17"/>
      <c r="B11" s="17"/>
      <c r="C11" s="17"/>
      <c r="D11" s="17"/>
      <c r="E11" s="17"/>
      <c r="F11" s="17"/>
      <c r="G11" s="17"/>
      <c r="H11" s="17"/>
      <c r="I11" s="17"/>
      <c r="J11" s="17"/>
      <c r="K11" s="17"/>
      <c r="L11" s="17"/>
      <c r="M11" s="17"/>
      <c r="N11" s="17"/>
      <c r="O11" s="17"/>
    </row>
    <row r="12" spans="1:15" ht="24" customHeight="1">
      <c r="A12" s="80" t="s">
        <v>37</v>
      </c>
      <c r="B12" s="70" t="s">
        <v>168</v>
      </c>
      <c r="C12" s="73" t="s">
        <v>159</v>
      </c>
      <c r="D12" s="73" t="s">
        <v>160</v>
      </c>
      <c r="E12" s="73" t="s">
        <v>161</v>
      </c>
      <c r="F12" s="77" t="s">
        <v>11</v>
      </c>
      <c r="G12" s="78"/>
      <c r="H12" s="78"/>
      <c r="I12" s="78"/>
      <c r="J12" s="78"/>
      <c r="K12" s="78"/>
      <c r="L12" s="78"/>
      <c r="M12" s="78"/>
      <c r="N12" s="79"/>
      <c r="O12" s="73" t="s">
        <v>10</v>
      </c>
    </row>
    <row r="13" spans="1:15" ht="15.75">
      <c r="A13" s="81"/>
      <c r="B13" s="71"/>
      <c r="C13" s="74"/>
      <c r="D13" s="74"/>
      <c r="E13" s="74"/>
      <c r="F13" s="73" t="s">
        <v>9</v>
      </c>
      <c r="G13" s="73" t="s">
        <v>145</v>
      </c>
      <c r="H13" s="73" t="s">
        <v>162</v>
      </c>
      <c r="I13" s="77" t="s">
        <v>167</v>
      </c>
      <c r="J13" s="78"/>
      <c r="K13" s="78"/>
      <c r="L13" s="78"/>
      <c r="M13" s="78"/>
      <c r="N13" s="79"/>
      <c r="O13" s="74"/>
    </row>
    <row r="14" spans="1:15" ht="135.75" customHeight="1">
      <c r="A14" s="82"/>
      <c r="B14" s="72"/>
      <c r="C14" s="75"/>
      <c r="D14" s="75"/>
      <c r="E14" s="75"/>
      <c r="F14" s="75"/>
      <c r="G14" s="75"/>
      <c r="H14" s="75"/>
      <c r="I14" s="47" t="s">
        <v>163</v>
      </c>
      <c r="J14" s="47" t="s">
        <v>43</v>
      </c>
      <c r="K14" s="47" t="s">
        <v>164</v>
      </c>
      <c r="L14" s="47" t="s">
        <v>44</v>
      </c>
      <c r="M14" s="47" t="s">
        <v>165</v>
      </c>
      <c r="N14" s="47" t="s">
        <v>166</v>
      </c>
      <c r="O14" s="75"/>
    </row>
    <row r="15" spans="1:15" ht="15.75">
      <c r="A15" s="46">
        <v>1</v>
      </c>
      <c r="B15" s="48">
        <v>2</v>
      </c>
      <c r="C15" s="48">
        <v>3</v>
      </c>
      <c r="D15" s="48">
        <v>4</v>
      </c>
      <c r="E15" s="48">
        <v>5</v>
      </c>
      <c r="F15" s="48">
        <v>6</v>
      </c>
      <c r="G15" s="48">
        <v>7</v>
      </c>
      <c r="H15" s="48">
        <v>8</v>
      </c>
      <c r="I15" s="48">
        <v>9</v>
      </c>
      <c r="J15" s="48">
        <v>10</v>
      </c>
      <c r="K15" s="48">
        <v>11</v>
      </c>
      <c r="L15" s="48">
        <v>12</v>
      </c>
      <c r="M15" s="48">
        <v>13</v>
      </c>
      <c r="N15" s="48">
        <v>14</v>
      </c>
      <c r="O15" s="48">
        <v>15</v>
      </c>
    </row>
    <row r="16" spans="1:15" ht="236.25">
      <c r="A16" s="50">
        <v>1</v>
      </c>
      <c r="B16" s="53" t="s">
        <v>170</v>
      </c>
      <c r="C16" s="51" t="s">
        <v>171</v>
      </c>
      <c r="D16" s="51" t="s">
        <v>171</v>
      </c>
      <c r="E16" s="51" t="s">
        <v>169</v>
      </c>
      <c r="F16" s="52">
        <v>33454</v>
      </c>
      <c r="G16" s="51">
        <v>41689.3</v>
      </c>
      <c r="H16" s="56">
        <v>1.246</v>
      </c>
      <c r="I16" s="52" t="s">
        <v>174</v>
      </c>
      <c r="J16" s="52">
        <v>41689.3</v>
      </c>
      <c r="K16" s="56">
        <v>1.246</v>
      </c>
      <c r="L16" s="52" t="s">
        <v>172</v>
      </c>
      <c r="M16" s="52" t="s">
        <v>173</v>
      </c>
      <c r="N16" s="52" t="s">
        <v>173</v>
      </c>
      <c r="O16" s="52">
        <v>35997</v>
      </c>
    </row>
    <row r="17" spans="1:15" ht="15.75">
      <c r="A17" s="45"/>
      <c r="B17" s="49"/>
      <c r="C17" s="49"/>
      <c r="D17" s="49"/>
      <c r="E17" s="49"/>
      <c r="F17" s="49"/>
      <c r="G17" s="49"/>
      <c r="H17" s="49"/>
      <c r="I17" s="49"/>
      <c r="J17" s="49"/>
      <c r="K17" s="49"/>
      <c r="L17" s="49"/>
      <c r="M17" s="49"/>
      <c r="N17" s="49"/>
      <c r="O17" s="49"/>
    </row>
    <row r="18" spans="1:15" ht="15.75">
      <c r="A18" s="45"/>
      <c r="B18" s="49"/>
      <c r="C18" s="49"/>
      <c r="D18" s="49"/>
      <c r="E18" s="49"/>
      <c r="F18" s="49"/>
      <c r="G18" s="49"/>
      <c r="H18" s="49"/>
      <c r="I18" s="49"/>
      <c r="J18" s="49"/>
      <c r="K18" s="49"/>
      <c r="L18" s="49"/>
      <c r="M18" s="49"/>
      <c r="N18" s="49"/>
      <c r="O18" s="49"/>
    </row>
  </sheetData>
  <sheetProtection/>
  <mergeCells count="12">
    <mergeCell ref="H13:H14"/>
    <mergeCell ref="A9:O9"/>
    <mergeCell ref="O12:O14"/>
    <mergeCell ref="F12:N12"/>
    <mergeCell ref="I13:N13"/>
    <mergeCell ref="A12:A14"/>
    <mergeCell ref="B12:B14"/>
    <mergeCell ref="C12:C14"/>
    <mergeCell ref="D12:D14"/>
    <mergeCell ref="E12:E14"/>
    <mergeCell ref="F13:F14"/>
    <mergeCell ref="G13:G1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24"/>
  <sheetViews>
    <sheetView tabSelected="1" view="pageBreakPreview" zoomScale="90" zoomScaleNormal="80" zoomScaleSheetLayoutView="90" zoomScalePageLayoutView="0" workbookViewId="0" topLeftCell="A1">
      <selection activeCell="P88" sqref="P88"/>
    </sheetView>
  </sheetViews>
  <sheetFormatPr defaultColWidth="9.140625" defaultRowHeight="12.75"/>
  <cols>
    <col min="1" max="1" width="3.421875" style="2" customWidth="1"/>
    <col min="2" max="2" width="19.7109375" style="2" customWidth="1"/>
    <col min="3" max="3" width="12.8515625" style="2" customWidth="1"/>
    <col min="4" max="4" width="8.7109375" style="2" customWidth="1"/>
    <col min="5" max="5" width="4.140625" style="2" bestFit="1" customWidth="1"/>
    <col min="6" max="6" width="5.7109375" style="2" bestFit="1" customWidth="1"/>
    <col min="7" max="7" width="8.140625" style="2" bestFit="1" customWidth="1"/>
    <col min="8" max="8" width="3.28125" style="2" bestFit="1" customWidth="1"/>
    <col min="9" max="9" width="7.28125" style="2" customWidth="1"/>
    <col min="10" max="10" width="9.421875" style="4" bestFit="1" customWidth="1"/>
    <col min="11" max="11" width="4.421875" style="2" bestFit="1" customWidth="1"/>
    <col min="12" max="12" width="5.8515625" style="2" bestFit="1" customWidth="1"/>
    <col min="13" max="13" width="8.140625" style="2" bestFit="1" customWidth="1"/>
    <col min="14" max="14" width="3.57421875" style="2" bestFit="1" customWidth="1"/>
    <col min="15" max="15" width="4.421875" style="2" customWidth="1"/>
    <col min="16" max="16" width="56.8515625" style="4" customWidth="1"/>
    <col min="17" max="17" width="9.140625" style="2" customWidth="1"/>
    <col min="18" max="18" width="8.421875" style="2" customWidth="1"/>
    <col min="19" max="20" width="9.140625" style="2" hidden="1" customWidth="1"/>
    <col min="21" max="21" width="15.8515625" style="2" customWidth="1"/>
    <col min="22" max="16384" width="9.140625" style="2" customWidth="1"/>
  </cols>
  <sheetData>
    <row r="1" spans="1:16" ht="15.75">
      <c r="A1" s="117" t="s">
        <v>12</v>
      </c>
      <c r="B1" s="117"/>
      <c r="C1" s="117"/>
      <c r="D1" s="117"/>
      <c r="E1" s="117"/>
      <c r="F1" s="117"/>
      <c r="G1" s="117"/>
      <c r="H1" s="117"/>
      <c r="I1" s="117"/>
      <c r="J1" s="117"/>
      <c r="K1" s="117"/>
      <c r="L1" s="117"/>
      <c r="M1" s="117"/>
      <c r="N1" s="117"/>
      <c r="O1" s="117"/>
      <c r="P1" s="117"/>
    </row>
    <row r="2" spans="1:16" ht="15.75">
      <c r="A2" s="109" t="s">
        <v>158</v>
      </c>
      <c r="B2" s="109"/>
      <c r="C2" s="109"/>
      <c r="D2" s="109"/>
      <c r="E2" s="109"/>
      <c r="F2" s="109"/>
      <c r="G2" s="109"/>
      <c r="H2" s="109"/>
      <c r="I2" s="109"/>
      <c r="J2" s="109"/>
      <c r="K2" s="109"/>
      <c r="L2" s="109"/>
      <c r="M2" s="109"/>
      <c r="N2" s="109"/>
      <c r="O2" s="109"/>
      <c r="P2" s="109"/>
    </row>
    <row r="3" spans="1:16" ht="12.75">
      <c r="A3" s="107" t="s">
        <v>156</v>
      </c>
      <c r="B3" s="107"/>
      <c r="C3" s="107"/>
      <c r="D3" s="107"/>
      <c r="E3" s="107"/>
      <c r="F3" s="107"/>
      <c r="G3" s="107"/>
      <c r="H3" s="107"/>
      <c r="I3" s="107"/>
      <c r="J3" s="107"/>
      <c r="K3" s="107"/>
      <c r="L3" s="107"/>
      <c r="M3" s="107"/>
      <c r="N3" s="107"/>
      <c r="O3" s="107"/>
      <c r="P3" s="107"/>
    </row>
    <row r="4" spans="1:16" ht="15.75">
      <c r="A4" s="23" t="s">
        <v>137</v>
      </c>
      <c r="B4" s="109" t="s">
        <v>152</v>
      </c>
      <c r="C4" s="109"/>
      <c r="D4" s="109"/>
      <c r="E4" s="109"/>
      <c r="F4" s="109"/>
      <c r="G4" s="109"/>
      <c r="H4" s="109"/>
      <c r="I4" s="109"/>
      <c r="J4" s="109"/>
      <c r="K4" s="109"/>
      <c r="L4" s="109"/>
      <c r="M4" s="109"/>
      <c r="N4" s="109"/>
      <c r="O4" s="109"/>
      <c r="P4" s="109"/>
    </row>
    <row r="5" spans="1:16" ht="12.75">
      <c r="A5" s="107" t="s">
        <v>155</v>
      </c>
      <c r="B5" s="107"/>
      <c r="C5" s="107"/>
      <c r="D5" s="107"/>
      <c r="E5" s="107"/>
      <c r="F5" s="107"/>
      <c r="G5" s="107"/>
      <c r="H5" s="107"/>
      <c r="I5" s="107"/>
      <c r="J5" s="107"/>
      <c r="K5" s="107"/>
      <c r="L5" s="107"/>
      <c r="M5" s="107"/>
      <c r="N5" s="107"/>
      <c r="O5" s="107"/>
      <c r="P5" s="107"/>
    </row>
    <row r="6" spans="1:16" ht="15.75" customHeight="1">
      <c r="A6" s="23" t="s">
        <v>138</v>
      </c>
      <c r="B6" s="108" t="s">
        <v>153</v>
      </c>
      <c r="C6" s="109"/>
      <c r="D6" s="109"/>
      <c r="E6" s="109"/>
      <c r="F6" s="109"/>
      <c r="G6" s="109"/>
      <c r="H6" s="109"/>
      <c r="I6" s="109"/>
      <c r="J6" s="109"/>
      <c r="K6" s="109"/>
      <c r="L6" s="109"/>
      <c r="M6" s="109"/>
      <c r="N6" s="109"/>
      <c r="O6" s="109"/>
      <c r="P6" s="109"/>
    </row>
    <row r="7" spans="1:16" ht="13.5" customHeight="1">
      <c r="A7" s="23"/>
      <c r="B7" s="107" t="s">
        <v>157</v>
      </c>
      <c r="C7" s="107"/>
      <c r="D7" s="107"/>
      <c r="E7" s="107"/>
      <c r="F7" s="107"/>
      <c r="G7" s="107"/>
      <c r="H7" s="107"/>
      <c r="I7" s="107"/>
      <c r="J7" s="107"/>
      <c r="K7" s="107"/>
      <c r="L7" s="107"/>
      <c r="M7" s="107"/>
      <c r="N7" s="107"/>
      <c r="O7" s="107"/>
      <c r="P7" s="107"/>
    </row>
    <row r="8" spans="1:16" ht="12.75" customHeight="1">
      <c r="A8" s="23"/>
      <c r="B8" s="106" t="s">
        <v>139</v>
      </c>
      <c r="C8" s="106"/>
      <c r="D8" s="106"/>
      <c r="E8" s="106"/>
      <c r="F8" s="106"/>
      <c r="G8" s="106"/>
      <c r="H8" s="106"/>
      <c r="I8" s="106"/>
      <c r="J8" s="106"/>
      <c r="K8" s="106"/>
      <c r="L8" s="106"/>
      <c r="M8" s="106"/>
      <c r="N8" s="106"/>
      <c r="O8" s="106"/>
      <c r="P8" s="106"/>
    </row>
    <row r="9" spans="1:16" ht="12.75">
      <c r="A9" s="107" t="s">
        <v>154</v>
      </c>
      <c r="B9" s="107"/>
      <c r="C9" s="107"/>
      <c r="D9" s="107"/>
      <c r="E9" s="107"/>
      <c r="F9" s="107"/>
      <c r="G9" s="107"/>
      <c r="H9" s="107"/>
      <c r="I9" s="107"/>
      <c r="J9" s="107"/>
      <c r="K9" s="107"/>
      <c r="L9" s="107"/>
      <c r="M9" s="107"/>
      <c r="N9" s="107"/>
      <c r="O9" s="107"/>
      <c r="P9" s="107"/>
    </row>
    <row r="10" spans="1:16" ht="31.5" customHeight="1">
      <c r="A10" s="23" t="s">
        <v>140</v>
      </c>
      <c r="B10" s="110" t="s">
        <v>141</v>
      </c>
      <c r="C10" s="111"/>
      <c r="D10" s="111"/>
      <c r="E10" s="111"/>
      <c r="F10" s="111"/>
      <c r="G10" s="111"/>
      <c r="H10" s="111"/>
      <c r="I10" s="111"/>
      <c r="J10" s="111"/>
      <c r="K10" s="111"/>
      <c r="L10" s="111"/>
      <c r="M10" s="111"/>
      <c r="N10" s="111"/>
      <c r="O10" s="111"/>
      <c r="P10" s="111"/>
    </row>
    <row r="11" spans="10:16" s="17" customFormat="1" ht="12.75">
      <c r="J11" s="18"/>
      <c r="P11" s="43"/>
    </row>
    <row r="12" spans="1:16" s="17" customFormat="1" ht="25.5" customHeight="1">
      <c r="A12" s="91" t="s">
        <v>37</v>
      </c>
      <c r="B12" s="92" t="s">
        <v>38</v>
      </c>
      <c r="C12" s="92" t="s">
        <v>39</v>
      </c>
      <c r="D12" s="92" t="s">
        <v>40</v>
      </c>
      <c r="E12" s="92"/>
      <c r="F12" s="92"/>
      <c r="G12" s="92"/>
      <c r="H12" s="92"/>
      <c r="I12" s="92"/>
      <c r="J12" s="93" t="s">
        <v>48</v>
      </c>
      <c r="K12" s="93"/>
      <c r="L12" s="93"/>
      <c r="M12" s="93"/>
      <c r="N12" s="93"/>
      <c r="O12" s="93"/>
      <c r="P12" s="90" t="s">
        <v>49</v>
      </c>
    </row>
    <row r="13" spans="1:16" s="17" customFormat="1" ht="12.75">
      <c r="A13" s="91"/>
      <c r="B13" s="92"/>
      <c r="C13" s="92"/>
      <c r="D13" s="89" t="s">
        <v>41</v>
      </c>
      <c r="E13" s="105" t="s">
        <v>42</v>
      </c>
      <c r="F13" s="105"/>
      <c r="G13" s="105"/>
      <c r="H13" s="105"/>
      <c r="I13" s="105"/>
      <c r="J13" s="118" t="s">
        <v>41</v>
      </c>
      <c r="K13" s="105" t="s">
        <v>42</v>
      </c>
      <c r="L13" s="105"/>
      <c r="M13" s="105"/>
      <c r="N13" s="105"/>
      <c r="O13" s="105"/>
      <c r="P13" s="90"/>
    </row>
    <row r="14" spans="1:16" s="17" customFormat="1" ht="231.75" customHeight="1">
      <c r="A14" s="91"/>
      <c r="B14" s="92"/>
      <c r="C14" s="92"/>
      <c r="D14" s="89"/>
      <c r="E14" s="31" t="s">
        <v>43</v>
      </c>
      <c r="F14" s="31" t="s">
        <v>44</v>
      </c>
      <c r="G14" s="31" t="s">
        <v>45</v>
      </c>
      <c r="H14" s="31" t="s">
        <v>46</v>
      </c>
      <c r="I14" s="31" t="s">
        <v>47</v>
      </c>
      <c r="J14" s="118"/>
      <c r="K14" s="31" t="s">
        <v>43</v>
      </c>
      <c r="L14" s="31" t="s">
        <v>44</v>
      </c>
      <c r="M14" s="31" t="s">
        <v>45</v>
      </c>
      <c r="N14" s="31" t="s">
        <v>46</v>
      </c>
      <c r="O14" s="31" t="s">
        <v>47</v>
      </c>
      <c r="P14" s="90"/>
    </row>
    <row r="15" spans="1:16" s="19" customFormat="1" ht="12.75">
      <c r="A15" s="115">
        <v>1</v>
      </c>
      <c r="B15" s="94" t="s">
        <v>50</v>
      </c>
      <c r="C15" s="94"/>
      <c r="D15" s="94"/>
      <c r="E15" s="94"/>
      <c r="F15" s="94"/>
      <c r="G15" s="94"/>
      <c r="H15" s="94"/>
      <c r="I15" s="94"/>
      <c r="J15" s="94"/>
      <c r="K15" s="94"/>
      <c r="L15" s="94"/>
      <c r="M15" s="94"/>
      <c r="N15" s="94"/>
      <c r="O15" s="94"/>
      <c r="P15" s="94"/>
    </row>
    <row r="16" spans="1:16" s="19" customFormat="1" ht="22.5" customHeight="1">
      <c r="A16" s="116"/>
      <c r="B16" s="95"/>
      <c r="C16" s="95"/>
      <c r="D16" s="95"/>
      <c r="E16" s="95"/>
      <c r="F16" s="95"/>
      <c r="G16" s="95"/>
      <c r="H16" s="95"/>
      <c r="I16" s="95"/>
      <c r="J16" s="95"/>
      <c r="K16" s="95"/>
      <c r="L16" s="95"/>
      <c r="M16" s="95"/>
      <c r="N16" s="95"/>
      <c r="O16" s="95"/>
      <c r="P16" s="95"/>
    </row>
    <row r="17" spans="1:16" s="19" customFormat="1" ht="344.25" customHeight="1">
      <c r="A17" s="5" t="s">
        <v>52</v>
      </c>
      <c r="B17" s="15" t="s">
        <v>51</v>
      </c>
      <c r="C17" s="15" t="s">
        <v>8</v>
      </c>
      <c r="D17" s="59">
        <v>437</v>
      </c>
      <c r="E17" s="59">
        <v>437</v>
      </c>
      <c r="F17" s="60"/>
      <c r="G17" s="60"/>
      <c r="H17" s="60"/>
      <c r="I17" s="60"/>
      <c r="J17" s="61">
        <f>359.8+32</f>
        <v>391.8</v>
      </c>
      <c r="K17" s="59">
        <v>359.8</v>
      </c>
      <c r="L17" s="60">
        <v>32</v>
      </c>
      <c r="M17" s="60"/>
      <c r="N17" s="60"/>
      <c r="O17" s="60"/>
      <c r="P17" s="62" t="s">
        <v>195</v>
      </c>
    </row>
    <row r="18" spans="1:16" s="20" customFormat="1" ht="166.5" customHeight="1">
      <c r="A18" s="9" t="s">
        <v>53</v>
      </c>
      <c r="B18" s="9" t="s">
        <v>54</v>
      </c>
      <c r="C18" s="9" t="s">
        <v>175</v>
      </c>
      <c r="D18" s="10"/>
      <c r="E18" s="10"/>
      <c r="F18" s="10"/>
      <c r="G18" s="10"/>
      <c r="H18" s="10"/>
      <c r="I18" s="10"/>
      <c r="J18" s="11"/>
      <c r="K18" s="11"/>
      <c r="L18" s="11"/>
      <c r="M18" s="11"/>
      <c r="N18" s="14"/>
      <c r="O18" s="10"/>
      <c r="P18" s="13" t="s">
        <v>18</v>
      </c>
    </row>
    <row r="19" spans="1:16" s="20" customFormat="1" ht="108.75" customHeight="1">
      <c r="A19" s="9" t="s">
        <v>55</v>
      </c>
      <c r="B19" s="9" t="s">
        <v>56</v>
      </c>
      <c r="C19" s="9" t="s">
        <v>187</v>
      </c>
      <c r="D19" s="10"/>
      <c r="E19" s="10"/>
      <c r="F19" s="10"/>
      <c r="G19" s="10"/>
      <c r="H19" s="10"/>
      <c r="I19" s="10"/>
      <c r="J19" s="11"/>
      <c r="K19" s="10"/>
      <c r="L19" s="10"/>
      <c r="M19" s="10"/>
      <c r="N19" s="10"/>
      <c r="O19" s="10"/>
      <c r="P19" s="9" t="s">
        <v>14</v>
      </c>
    </row>
    <row r="20" spans="1:16" s="20" customFormat="1" ht="141" customHeight="1">
      <c r="A20" s="9" t="s">
        <v>57</v>
      </c>
      <c r="B20" s="9" t="s">
        <v>58</v>
      </c>
      <c r="C20" s="9" t="s">
        <v>59</v>
      </c>
      <c r="D20" s="10"/>
      <c r="E20" s="10"/>
      <c r="F20" s="10"/>
      <c r="G20" s="10"/>
      <c r="H20" s="10"/>
      <c r="I20" s="10"/>
      <c r="J20" s="14"/>
      <c r="K20" s="11"/>
      <c r="L20" s="11"/>
      <c r="M20" s="11"/>
      <c r="N20" s="14"/>
      <c r="O20" s="10"/>
      <c r="P20" s="13" t="s">
        <v>19</v>
      </c>
    </row>
    <row r="21" spans="1:16" s="20" customFormat="1" ht="162.75" customHeight="1">
      <c r="A21" s="15" t="s">
        <v>60</v>
      </c>
      <c r="B21" s="15" t="s">
        <v>61</v>
      </c>
      <c r="C21" s="15" t="s">
        <v>176</v>
      </c>
      <c r="D21" s="6"/>
      <c r="E21" s="6"/>
      <c r="F21" s="6"/>
      <c r="G21" s="6"/>
      <c r="H21" s="6"/>
      <c r="I21" s="6"/>
      <c r="J21" s="7"/>
      <c r="K21" s="6"/>
      <c r="L21" s="6"/>
      <c r="M21" s="6"/>
      <c r="N21" s="6"/>
      <c r="O21" s="6"/>
      <c r="P21" s="8" t="s">
        <v>20</v>
      </c>
    </row>
    <row r="22" spans="1:16" s="20" customFormat="1" ht="216.75">
      <c r="A22" s="9" t="s">
        <v>62</v>
      </c>
      <c r="B22" s="9" t="s">
        <v>63</v>
      </c>
      <c r="C22" s="9" t="s">
        <v>177</v>
      </c>
      <c r="D22" s="12">
        <v>385</v>
      </c>
      <c r="E22" s="10">
        <v>385</v>
      </c>
      <c r="F22" s="10"/>
      <c r="G22" s="10"/>
      <c r="H22" s="10"/>
      <c r="I22" s="10"/>
      <c r="J22" s="14">
        <v>339.6</v>
      </c>
      <c r="K22" s="10">
        <f>300.7+38.9</f>
        <v>339.59999999999997</v>
      </c>
      <c r="L22" s="10"/>
      <c r="M22" s="10"/>
      <c r="N22" s="11"/>
      <c r="O22" s="10"/>
      <c r="P22" s="13" t="s">
        <v>21</v>
      </c>
    </row>
    <row r="23" spans="1:16" s="20" customFormat="1" ht="270.75" customHeight="1">
      <c r="A23" s="9" t="s">
        <v>81</v>
      </c>
      <c r="B23" s="9" t="s">
        <v>64</v>
      </c>
      <c r="C23" s="9" t="s">
        <v>82</v>
      </c>
      <c r="D23" s="12">
        <v>17</v>
      </c>
      <c r="E23" s="12">
        <v>17</v>
      </c>
      <c r="F23" s="10"/>
      <c r="G23" s="10"/>
      <c r="H23" s="10"/>
      <c r="I23" s="10"/>
      <c r="J23" s="63">
        <v>198.3</v>
      </c>
      <c r="K23" s="64">
        <v>1.1</v>
      </c>
      <c r="L23" s="65">
        <v>173.8</v>
      </c>
      <c r="M23" s="65"/>
      <c r="N23" s="65">
        <v>23.4</v>
      </c>
      <c r="O23" s="65"/>
      <c r="P23" s="13" t="s">
        <v>196</v>
      </c>
    </row>
    <row r="24" spans="1:16" s="20" customFormat="1" ht="210" customHeight="1">
      <c r="A24" s="9" t="s">
        <v>83</v>
      </c>
      <c r="B24" s="9" t="s">
        <v>65</v>
      </c>
      <c r="C24" s="9" t="s">
        <v>84</v>
      </c>
      <c r="D24" s="12">
        <v>63</v>
      </c>
      <c r="E24" s="12">
        <v>63</v>
      </c>
      <c r="F24" s="10"/>
      <c r="G24" s="10"/>
      <c r="H24" s="10"/>
      <c r="I24" s="10"/>
      <c r="J24" s="14">
        <v>120</v>
      </c>
      <c r="K24" s="12">
        <v>120</v>
      </c>
      <c r="L24" s="10"/>
      <c r="M24" s="10"/>
      <c r="N24" s="10"/>
      <c r="O24" s="10"/>
      <c r="P24" s="13" t="s">
        <v>16</v>
      </c>
    </row>
    <row r="25" spans="1:16" s="20" customFormat="1" ht="165.75">
      <c r="A25" s="9" t="s">
        <v>85</v>
      </c>
      <c r="B25" s="9" t="s">
        <v>66</v>
      </c>
      <c r="C25" s="9" t="s">
        <v>86</v>
      </c>
      <c r="D25" s="12">
        <v>79</v>
      </c>
      <c r="E25" s="12">
        <v>79</v>
      </c>
      <c r="F25" s="10"/>
      <c r="G25" s="10"/>
      <c r="H25" s="10"/>
      <c r="I25" s="10"/>
      <c r="J25" s="14">
        <v>40</v>
      </c>
      <c r="K25" s="12">
        <f>112.8-112.8</f>
        <v>0</v>
      </c>
      <c r="L25" s="10"/>
      <c r="M25" s="10"/>
      <c r="N25" s="10">
        <v>40</v>
      </c>
      <c r="O25" s="10"/>
      <c r="P25" s="13" t="s">
        <v>22</v>
      </c>
    </row>
    <row r="26" spans="1:16" s="20" customFormat="1" ht="251.25" customHeight="1">
      <c r="A26" s="9" t="s">
        <v>87</v>
      </c>
      <c r="B26" s="9" t="s">
        <v>178</v>
      </c>
      <c r="C26" s="9" t="s">
        <v>88</v>
      </c>
      <c r="D26" s="10">
        <v>255</v>
      </c>
      <c r="E26" s="10">
        <v>255</v>
      </c>
      <c r="F26" s="10"/>
      <c r="G26" s="10"/>
      <c r="H26" s="10"/>
      <c r="I26" s="10"/>
      <c r="J26" s="11">
        <v>1200.1</v>
      </c>
      <c r="K26" s="10">
        <v>198</v>
      </c>
      <c r="L26" s="10"/>
      <c r="M26" s="10"/>
      <c r="N26" s="10">
        <v>1002.1</v>
      </c>
      <c r="O26" s="10"/>
      <c r="P26" s="13" t="s">
        <v>15</v>
      </c>
    </row>
    <row r="27" spans="1:16" s="20" customFormat="1" ht="360.75" customHeight="1">
      <c r="A27" s="9" t="s">
        <v>89</v>
      </c>
      <c r="B27" s="9" t="s">
        <v>68</v>
      </c>
      <c r="C27" s="9" t="s">
        <v>90</v>
      </c>
      <c r="D27" s="12">
        <v>200</v>
      </c>
      <c r="E27" s="12">
        <v>200</v>
      </c>
      <c r="F27" s="10"/>
      <c r="G27" s="10"/>
      <c r="H27" s="10"/>
      <c r="I27" s="10"/>
      <c r="J27" s="14">
        <v>169.5</v>
      </c>
      <c r="K27" s="12">
        <v>169.5</v>
      </c>
      <c r="L27" s="10"/>
      <c r="M27" s="10"/>
      <c r="N27" s="10"/>
      <c r="O27" s="10"/>
      <c r="P27" s="13" t="s">
        <v>17</v>
      </c>
    </row>
    <row r="28" spans="1:16" s="20" customFormat="1" ht="12.75">
      <c r="A28" s="91">
        <v>2</v>
      </c>
      <c r="B28" s="94" t="s">
        <v>91</v>
      </c>
      <c r="C28" s="94"/>
      <c r="D28" s="94"/>
      <c r="E28" s="94"/>
      <c r="F28" s="94"/>
      <c r="G28" s="94"/>
      <c r="H28" s="94"/>
      <c r="I28" s="94"/>
      <c r="J28" s="94"/>
      <c r="K28" s="94"/>
      <c r="L28" s="94"/>
      <c r="M28" s="94"/>
      <c r="N28" s="94"/>
      <c r="O28" s="94"/>
      <c r="P28" s="94"/>
    </row>
    <row r="29" spans="1:16" s="20" customFormat="1" ht="20.25" customHeight="1">
      <c r="A29" s="91"/>
      <c r="B29" s="94"/>
      <c r="C29" s="94"/>
      <c r="D29" s="94"/>
      <c r="E29" s="94"/>
      <c r="F29" s="94"/>
      <c r="G29" s="94"/>
      <c r="H29" s="94"/>
      <c r="I29" s="94"/>
      <c r="J29" s="94"/>
      <c r="K29" s="94"/>
      <c r="L29" s="94"/>
      <c r="M29" s="94"/>
      <c r="N29" s="94"/>
      <c r="O29" s="94"/>
      <c r="P29" s="94"/>
    </row>
    <row r="30" spans="1:16" s="20" customFormat="1" ht="238.5" customHeight="1">
      <c r="A30" s="9" t="s">
        <v>52</v>
      </c>
      <c r="B30" s="9" t="s">
        <v>69</v>
      </c>
      <c r="C30" s="9" t="s">
        <v>179</v>
      </c>
      <c r="D30" s="12">
        <v>11</v>
      </c>
      <c r="E30" s="12">
        <v>11</v>
      </c>
      <c r="F30" s="10"/>
      <c r="G30" s="10"/>
      <c r="H30" s="10"/>
      <c r="I30" s="10"/>
      <c r="J30" s="11">
        <v>35</v>
      </c>
      <c r="K30" s="10">
        <v>35</v>
      </c>
      <c r="L30" s="10"/>
      <c r="M30" s="10"/>
      <c r="N30" s="10"/>
      <c r="O30" s="10"/>
      <c r="P30" s="13" t="s">
        <v>30</v>
      </c>
    </row>
    <row r="31" spans="1:16" s="20" customFormat="1" ht="197.25" customHeight="1">
      <c r="A31" s="9" t="s">
        <v>53</v>
      </c>
      <c r="B31" s="9" t="s">
        <v>70</v>
      </c>
      <c r="C31" s="9" t="s">
        <v>92</v>
      </c>
      <c r="D31" s="10"/>
      <c r="E31" s="10"/>
      <c r="F31" s="10"/>
      <c r="G31" s="10"/>
      <c r="H31" s="10"/>
      <c r="I31" s="10"/>
      <c r="J31" s="11"/>
      <c r="K31" s="10"/>
      <c r="L31" s="10"/>
      <c r="M31" s="10"/>
      <c r="N31" s="10"/>
      <c r="O31" s="10"/>
      <c r="P31" s="13" t="s">
        <v>31</v>
      </c>
    </row>
    <row r="32" spans="1:16" s="20" customFormat="1" ht="28.5" customHeight="1">
      <c r="A32" s="16">
        <v>3</v>
      </c>
      <c r="B32" s="94" t="s">
        <v>93</v>
      </c>
      <c r="C32" s="94"/>
      <c r="D32" s="94"/>
      <c r="E32" s="94"/>
      <c r="F32" s="94"/>
      <c r="G32" s="94"/>
      <c r="H32" s="94"/>
      <c r="I32" s="94"/>
      <c r="J32" s="94"/>
      <c r="K32" s="94"/>
      <c r="L32" s="94"/>
      <c r="M32" s="94"/>
      <c r="N32" s="94"/>
      <c r="O32" s="94"/>
      <c r="P32" s="94"/>
    </row>
    <row r="33" spans="1:16" s="20" customFormat="1" ht="282" customHeight="1">
      <c r="A33" s="9" t="s">
        <v>52</v>
      </c>
      <c r="B33" s="9" t="s">
        <v>71</v>
      </c>
      <c r="C33" s="9" t="s">
        <v>180</v>
      </c>
      <c r="D33" s="12">
        <v>6</v>
      </c>
      <c r="E33" s="10">
        <v>6</v>
      </c>
      <c r="F33" s="10"/>
      <c r="G33" s="10"/>
      <c r="H33" s="10"/>
      <c r="I33" s="10"/>
      <c r="J33" s="14">
        <v>9</v>
      </c>
      <c r="K33" s="12">
        <v>9</v>
      </c>
      <c r="L33" s="10"/>
      <c r="M33" s="10"/>
      <c r="N33" s="10"/>
      <c r="O33" s="10"/>
      <c r="P33" s="13" t="s">
        <v>32</v>
      </c>
    </row>
    <row r="34" spans="1:16" s="20" customFormat="1" ht="300" customHeight="1">
      <c r="A34" s="9" t="s">
        <v>53</v>
      </c>
      <c r="B34" s="9" t="s">
        <v>72</v>
      </c>
      <c r="C34" s="9" t="s">
        <v>181</v>
      </c>
      <c r="D34" s="10"/>
      <c r="E34" s="10"/>
      <c r="F34" s="10"/>
      <c r="G34" s="10"/>
      <c r="H34" s="10"/>
      <c r="I34" s="10"/>
      <c r="J34" s="11">
        <v>17</v>
      </c>
      <c r="K34" s="10"/>
      <c r="L34" s="10"/>
      <c r="M34" s="10"/>
      <c r="N34" s="10">
        <v>17</v>
      </c>
      <c r="O34" s="10"/>
      <c r="P34" s="13" t="s">
        <v>197</v>
      </c>
    </row>
    <row r="35" spans="1:16" s="20" customFormat="1" ht="222.75" customHeight="1">
      <c r="A35" s="9" t="s">
        <v>55</v>
      </c>
      <c r="B35" s="9" t="s">
        <v>73</v>
      </c>
      <c r="C35" s="9" t="s">
        <v>182</v>
      </c>
      <c r="D35" s="10"/>
      <c r="E35" s="10"/>
      <c r="F35" s="10"/>
      <c r="G35" s="10"/>
      <c r="H35" s="10"/>
      <c r="I35" s="10"/>
      <c r="J35" s="11">
        <v>13</v>
      </c>
      <c r="K35" s="10"/>
      <c r="L35" s="10"/>
      <c r="M35" s="10"/>
      <c r="N35" s="10">
        <v>13</v>
      </c>
      <c r="O35" s="10"/>
      <c r="P35" s="13" t="s">
        <v>29</v>
      </c>
    </row>
    <row r="36" spans="1:16" s="20" customFormat="1" ht="233.25" customHeight="1">
      <c r="A36" s="9" t="s">
        <v>57</v>
      </c>
      <c r="B36" s="9" t="s">
        <v>75</v>
      </c>
      <c r="C36" s="9" t="s">
        <v>183</v>
      </c>
      <c r="D36" s="10"/>
      <c r="E36" s="10"/>
      <c r="F36" s="10"/>
      <c r="G36" s="10"/>
      <c r="H36" s="10"/>
      <c r="I36" s="10"/>
      <c r="J36" s="11"/>
      <c r="K36" s="10"/>
      <c r="L36" s="10"/>
      <c r="M36" s="10"/>
      <c r="N36" s="10"/>
      <c r="O36" s="10"/>
      <c r="P36" s="13" t="s">
        <v>198</v>
      </c>
    </row>
    <row r="37" spans="1:16" s="20" customFormat="1" ht="150.75" customHeight="1">
      <c r="A37" s="9" t="s">
        <v>60</v>
      </c>
      <c r="B37" s="9" t="s">
        <v>76</v>
      </c>
      <c r="C37" s="9" t="s">
        <v>184</v>
      </c>
      <c r="D37" s="10"/>
      <c r="E37" s="10"/>
      <c r="F37" s="10"/>
      <c r="G37" s="10"/>
      <c r="H37" s="10"/>
      <c r="I37" s="10"/>
      <c r="J37" s="11"/>
      <c r="K37" s="10"/>
      <c r="L37" s="10"/>
      <c r="M37" s="10"/>
      <c r="N37" s="10"/>
      <c r="O37" s="10"/>
      <c r="P37" s="13" t="s">
        <v>33</v>
      </c>
    </row>
    <row r="38" spans="1:16" s="20" customFormat="1" ht="167.25" customHeight="1">
      <c r="A38" s="9" t="s">
        <v>62</v>
      </c>
      <c r="B38" s="9" t="s">
        <v>94</v>
      </c>
      <c r="C38" s="9" t="s">
        <v>74</v>
      </c>
      <c r="D38" s="10"/>
      <c r="E38" s="10"/>
      <c r="F38" s="10"/>
      <c r="G38" s="10"/>
      <c r="H38" s="10"/>
      <c r="I38" s="10"/>
      <c r="J38" s="11"/>
      <c r="K38" s="10"/>
      <c r="L38" s="10"/>
      <c r="M38" s="10"/>
      <c r="N38" s="10"/>
      <c r="O38" s="10"/>
      <c r="P38" s="13" t="s">
        <v>34</v>
      </c>
    </row>
    <row r="39" spans="1:16" s="21" customFormat="1" ht="228" customHeight="1">
      <c r="A39" s="13" t="s">
        <v>81</v>
      </c>
      <c r="B39" s="13" t="s">
        <v>96</v>
      </c>
      <c r="C39" s="9" t="s">
        <v>185</v>
      </c>
      <c r="D39" s="11"/>
      <c r="E39" s="11"/>
      <c r="F39" s="11"/>
      <c r="G39" s="11"/>
      <c r="H39" s="11"/>
      <c r="I39" s="11"/>
      <c r="J39" s="11"/>
      <c r="K39" s="11"/>
      <c r="L39" s="11"/>
      <c r="M39" s="11"/>
      <c r="N39" s="11"/>
      <c r="O39" s="11"/>
      <c r="P39" s="13" t="s">
        <v>35</v>
      </c>
    </row>
    <row r="40" spans="1:16" s="20" customFormat="1" ht="159" customHeight="1">
      <c r="A40" s="9" t="s">
        <v>83</v>
      </c>
      <c r="B40" s="9" t="s">
        <v>77</v>
      </c>
      <c r="C40" s="9" t="s">
        <v>186</v>
      </c>
      <c r="D40" s="10"/>
      <c r="E40" s="10"/>
      <c r="F40" s="10"/>
      <c r="G40" s="10"/>
      <c r="H40" s="10"/>
      <c r="I40" s="10"/>
      <c r="J40" s="11"/>
      <c r="K40" s="10"/>
      <c r="L40" s="10"/>
      <c r="M40" s="10"/>
      <c r="N40" s="10"/>
      <c r="O40" s="10"/>
      <c r="P40" s="13" t="s">
        <v>36</v>
      </c>
    </row>
    <row r="41" spans="1:16" s="20" customFormat="1" ht="312.75" customHeight="1">
      <c r="A41" s="9" t="s">
        <v>85</v>
      </c>
      <c r="B41" s="9" t="s">
        <v>78</v>
      </c>
      <c r="C41" s="9" t="s">
        <v>95</v>
      </c>
      <c r="D41" s="10"/>
      <c r="E41" s="10"/>
      <c r="F41" s="10"/>
      <c r="G41" s="10"/>
      <c r="H41" s="10"/>
      <c r="I41" s="10"/>
      <c r="J41" s="11"/>
      <c r="K41" s="10"/>
      <c r="L41" s="10"/>
      <c r="M41" s="10"/>
      <c r="N41" s="10"/>
      <c r="O41" s="10"/>
      <c r="P41" s="13" t="s">
        <v>199</v>
      </c>
    </row>
    <row r="42" spans="1:16" s="22" customFormat="1" ht="15.75">
      <c r="A42" s="16">
        <v>4</v>
      </c>
      <c r="B42" s="112" t="s">
        <v>97</v>
      </c>
      <c r="C42" s="113"/>
      <c r="D42" s="113"/>
      <c r="E42" s="113"/>
      <c r="F42" s="113"/>
      <c r="G42" s="113"/>
      <c r="H42" s="113"/>
      <c r="I42" s="113"/>
      <c r="J42" s="113"/>
      <c r="K42" s="113"/>
      <c r="L42" s="113"/>
      <c r="M42" s="113"/>
      <c r="N42" s="113"/>
      <c r="O42" s="113"/>
      <c r="P42" s="114"/>
    </row>
    <row r="43" spans="1:16" s="20" customFormat="1" ht="51.75" customHeight="1">
      <c r="A43" s="92" t="s">
        <v>52</v>
      </c>
      <c r="B43" s="92" t="s">
        <v>79</v>
      </c>
      <c r="C43" s="9" t="s">
        <v>67</v>
      </c>
      <c r="D43" s="12">
        <v>10083</v>
      </c>
      <c r="E43" s="12">
        <v>10083</v>
      </c>
      <c r="F43" s="10"/>
      <c r="G43" s="10"/>
      <c r="H43" s="10"/>
      <c r="I43" s="83"/>
      <c r="J43" s="85">
        <v>82642</v>
      </c>
      <c r="K43" s="10">
        <f>12355.1+138.8</f>
        <v>12493.9</v>
      </c>
      <c r="L43" s="83">
        <v>56191.6</v>
      </c>
      <c r="M43" s="10"/>
      <c r="N43" s="83">
        <v>2469.4</v>
      </c>
      <c r="O43" s="10"/>
      <c r="P43" s="97" t="s">
        <v>205</v>
      </c>
    </row>
    <row r="44" spans="1:16" s="20" customFormat="1" ht="102" customHeight="1">
      <c r="A44" s="92"/>
      <c r="B44" s="92"/>
      <c r="C44" s="9" t="s">
        <v>80</v>
      </c>
      <c r="D44" s="12">
        <v>6500</v>
      </c>
      <c r="E44" s="12">
        <v>6500</v>
      </c>
      <c r="F44" s="10"/>
      <c r="G44" s="10"/>
      <c r="H44" s="10"/>
      <c r="I44" s="84"/>
      <c r="J44" s="86"/>
      <c r="K44" s="14">
        <f>11487.1</f>
        <v>11487.1</v>
      </c>
      <c r="L44" s="84"/>
      <c r="M44" s="10"/>
      <c r="N44" s="84"/>
      <c r="O44" s="10"/>
      <c r="P44" s="98"/>
    </row>
    <row r="45" spans="1:16" s="20" customFormat="1" ht="111.75" customHeight="1">
      <c r="A45" s="9" t="s">
        <v>53</v>
      </c>
      <c r="B45" s="9" t="s">
        <v>98</v>
      </c>
      <c r="C45" s="9" t="s">
        <v>67</v>
      </c>
      <c r="D45" s="12">
        <v>7969</v>
      </c>
      <c r="E45" s="12">
        <v>7969</v>
      </c>
      <c r="F45" s="10"/>
      <c r="G45" s="10"/>
      <c r="H45" s="10"/>
      <c r="I45" s="10"/>
      <c r="J45" s="14">
        <v>7034.1</v>
      </c>
      <c r="K45" s="12">
        <v>7034.1</v>
      </c>
      <c r="L45" s="10"/>
      <c r="M45" s="10"/>
      <c r="N45" s="10"/>
      <c r="O45" s="10"/>
      <c r="P45" s="13" t="s">
        <v>206</v>
      </c>
    </row>
    <row r="46" spans="1:16" s="20" customFormat="1" ht="157.5" customHeight="1">
      <c r="A46" s="9" t="s">
        <v>55</v>
      </c>
      <c r="B46" s="9" t="s">
        <v>99</v>
      </c>
      <c r="C46" s="9" t="s">
        <v>100</v>
      </c>
      <c r="D46" s="12">
        <v>1636</v>
      </c>
      <c r="E46" s="12">
        <v>1636</v>
      </c>
      <c r="F46" s="10"/>
      <c r="G46" s="10"/>
      <c r="H46" s="10"/>
      <c r="I46" s="10"/>
      <c r="J46" s="14">
        <v>2056.7</v>
      </c>
      <c r="K46" s="12">
        <v>2056.7</v>
      </c>
      <c r="L46" s="10"/>
      <c r="M46" s="10"/>
      <c r="N46" s="10"/>
      <c r="O46" s="10"/>
      <c r="P46" s="13" t="s">
        <v>207</v>
      </c>
    </row>
    <row r="47" spans="1:16" s="20" customFormat="1" ht="93.75" customHeight="1">
      <c r="A47" s="9" t="s">
        <v>57</v>
      </c>
      <c r="B47" s="9" t="s">
        <v>101</v>
      </c>
      <c r="C47" s="9" t="s">
        <v>100</v>
      </c>
      <c r="D47" s="12">
        <v>604</v>
      </c>
      <c r="E47" s="12">
        <v>604</v>
      </c>
      <c r="F47" s="10"/>
      <c r="G47" s="10"/>
      <c r="H47" s="10"/>
      <c r="I47" s="10"/>
      <c r="J47" s="14">
        <f>630.7+2221.7</f>
        <v>2852.3999999999996</v>
      </c>
      <c r="K47" s="12">
        <v>630.7</v>
      </c>
      <c r="L47" s="10">
        <v>2221.7</v>
      </c>
      <c r="M47" s="10"/>
      <c r="N47" s="10"/>
      <c r="O47" s="10"/>
      <c r="P47" s="13" t="s">
        <v>13</v>
      </c>
    </row>
    <row r="48" spans="1:16" s="20" customFormat="1" ht="12.75">
      <c r="A48" s="80">
        <v>5</v>
      </c>
      <c r="B48" s="99" t="s">
        <v>104</v>
      </c>
      <c r="C48" s="100"/>
      <c r="D48" s="100"/>
      <c r="E48" s="100"/>
      <c r="F48" s="100"/>
      <c r="G48" s="100"/>
      <c r="H48" s="100"/>
      <c r="I48" s="100"/>
      <c r="J48" s="100"/>
      <c r="K48" s="100"/>
      <c r="L48" s="100"/>
      <c r="M48" s="100"/>
      <c r="N48" s="100"/>
      <c r="O48" s="100"/>
      <c r="P48" s="101"/>
    </row>
    <row r="49" spans="1:16" s="20" customFormat="1" ht="21" customHeight="1">
      <c r="A49" s="82"/>
      <c r="B49" s="102"/>
      <c r="C49" s="103"/>
      <c r="D49" s="103"/>
      <c r="E49" s="103"/>
      <c r="F49" s="103"/>
      <c r="G49" s="103"/>
      <c r="H49" s="103"/>
      <c r="I49" s="103"/>
      <c r="J49" s="103"/>
      <c r="K49" s="103"/>
      <c r="L49" s="103"/>
      <c r="M49" s="103"/>
      <c r="N49" s="103"/>
      <c r="O49" s="103"/>
      <c r="P49" s="104"/>
    </row>
    <row r="50" spans="1:16" s="20" customFormat="1" ht="153" customHeight="1">
      <c r="A50" s="87" t="s">
        <v>52</v>
      </c>
      <c r="B50" s="87" t="s">
        <v>102</v>
      </c>
      <c r="C50" s="9" t="s">
        <v>67</v>
      </c>
      <c r="D50" s="12">
        <v>789</v>
      </c>
      <c r="E50" s="12">
        <v>789</v>
      </c>
      <c r="F50" s="10"/>
      <c r="G50" s="10"/>
      <c r="H50" s="10"/>
      <c r="I50" s="10"/>
      <c r="J50" s="11">
        <f>169+322+964.4-1036.1+48</f>
        <v>467.3000000000002</v>
      </c>
      <c r="K50" s="10">
        <f>169+322+964.4-1036.1+48</f>
        <v>467.3000000000002</v>
      </c>
      <c r="L50" s="10"/>
      <c r="M50" s="10"/>
      <c r="N50" s="10"/>
      <c r="O50" s="10"/>
      <c r="P50" s="88" t="s">
        <v>0</v>
      </c>
    </row>
    <row r="51" spans="1:16" s="20" customFormat="1" ht="182.25" customHeight="1">
      <c r="A51" s="87"/>
      <c r="B51" s="87"/>
      <c r="C51" s="9" t="s">
        <v>80</v>
      </c>
      <c r="D51" s="12">
        <v>100</v>
      </c>
      <c r="E51" s="12">
        <v>100</v>
      </c>
      <c r="F51" s="10"/>
      <c r="G51" s="10"/>
      <c r="H51" s="10"/>
      <c r="I51" s="10"/>
      <c r="J51" s="14">
        <v>458.5</v>
      </c>
      <c r="K51" s="14">
        <v>458.5</v>
      </c>
      <c r="L51" s="10"/>
      <c r="M51" s="10"/>
      <c r="N51" s="10"/>
      <c r="O51" s="10"/>
      <c r="P51" s="88"/>
    </row>
    <row r="52" spans="1:16" s="20" customFormat="1" ht="100.5" customHeight="1">
      <c r="A52" s="9" t="s">
        <v>53</v>
      </c>
      <c r="B52" s="9" t="s">
        <v>103</v>
      </c>
      <c r="C52" s="9" t="s">
        <v>80</v>
      </c>
      <c r="D52" s="12">
        <v>300</v>
      </c>
      <c r="E52" s="12">
        <v>300</v>
      </c>
      <c r="F52" s="10"/>
      <c r="G52" s="10"/>
      <c r="H52" s="10"/>
      <c r="I52" s="10"/>
      <c r="J52" s="14">
        <v>82.3</v>
      </c>
      <c r="K52" s="14">
        <v>82.3</v>
      </c>
      <c r="L52" s="10"/>
      <c r="M52" s="10"/>
      <c r="N52" s="10"/>
      <c r="O52" s="10"/>
      <c r="P52" s="13" t="s">
        <v>7</v>
      </c>
    </row>
    <row r="53" spans="1:16" s="20" customFormat="1" ht="291" customHeight="1">
      <c r="A53" s="9" t="s">
        <v>55</v>
      </c>
      <c r="B53" s="9" t="s">
        <v>105</v>
      </c>
      <c r="C53" s="9" t="s">
        <v>80</v>
      </c>
      <c r="D53" s="10"/>
      <c r="E53" s="10"/>
      <c r="F53" s="10"/>
      <c r="G53" s="10"/>
      <c r="H53" s="10"/>
      <c r="I53" s="10"/>
      <c r="J53" s="11"/>
      <c r="K53" s="10"/>
      <c r="L53" s="10"/>
      <c r="M53" s="10"/>
      <c r="N53" s="10"/>
      <c r="O53" s="10"/>
      <c r="P53" s="13" t="s">
        <v>1</v>
      </c>
    </row>
    <row r="54" spans="1:16" s="20" customFormat="1" ht="140.25">
      <c r="A54" s="9" t="s">
        <v>57</v>
      </c>
      <c r="B54" s="9" t="s">
        <v>106</v>
      </c>
      <c r="C54" s="9" t="s">
        <v>107</v>
      </c>
      <c r="D54" s="12">
        <v>200</v>
      </c>
      <c r="E54" s="12">
        <v>200</v>
      </c>
      <c r="F54" s="10"/>
      <c r="G54" s="10"/>
      <c r="H54" s="10"/>
      <c r="I54" s="10"/>
      <c r="J54" s="14">
        <f>67.8-39</f>
        <v>28.799999999999997</v>
      </c>
      <c r="K54" s="12">
        <f>67.8-39</f>
        <v>28.799999999999997</v>
      </c>
      <c r="L54" s="10"/>
      <c r="M54" s="10"/>
      <c r="N54" s="10"/>
      <c r="O54" s="10"/>
      <c r="P54" s="13" t="s">
        <v>200</v>
      </c>
    </row>
    <row r="55" spans="1:16" s="20" customFormat="1" ht="170.25" customHeight="1">
      <c r="A55" s="9" t="s">
        <v>60</v>
      </c>
      <c r="B55" s="9" t="s">
        <v>108</v>
      </c>
      <c r="C55" s="9" t="s">
        <v>109</v>
      </c>
      <c r="D55" s="10"/>
      <c r="E55" s="10"/>
      <c r="F55" s="10"/>
      <c r="G55" s="10"/>
      <c r="H55" s="10"/>
      <c r="I55" s="10"/>
      <c r="J55" s="11">
        <v>3083.7</v>
      </c>
      <c r="K55" s="10"/>
      <c r="L55" s="10">
        <v>143.7</v>
      </c>
      <c r="M55" s="10"/>
      <c r="N55" s="10">
        <v>2940</v>
      </c>
      <c r="O55" s="10"/>
      <c r="P55" s="13" t="s">
        <v>2</v>
      </c>
    </row>
    <row r="56" spans="1:16" s="20" customFormat="1" ht="94.5" customHeight="1">
      <c r="A56" s="9" t="s">
        <v>62</v>
      </c>
      <c r="B56" s="9" t="s">
        <v>110</v>
      </c>
      <c r="C56" s="9" t="s">
        <v>111</v>
      </c>
      <c r="D56" s="10"/>
      <c r="E56" s="10"/>
      <c r="F56" s="10"/>
      <c r="G56" s="10"/>
      <c r="H56" s="10"/>
      <c r="I56" s="10"/>
      <c r="J56" s="11"/>
      <c r="K56" s="10"/>
      <c r="L56" s="10"/>
      <c r="M56" s="10"/>
      <c r="N56" s="10"/>
      <c r="O56" s="10"/>
      <c r="P56" s="13" t="s">
        <v>188</v>
      </c>
    </row>
    <row r="57" spans="1:16" s="20" customFormat="1" ht="23.25" customHeight="1">
      <c r="A57" s="16">
        <v>6</v>
      </c>
      <c r="B57" s="94" t="s">
        <v>112</v>
      </c>
      <c r="C57" s="94"/>
      <c r="D57" s="94"/>
      <c r="E57" s="94"/>
      <c r="F57" s="94"/>
      <c r="G57" s="94"/>
      <c r="H57" s="94"/>
      <c r="I57" s="94"/>
      <c r="J57" s="94"/>
      <c r="K57" s="94"/>
      <c r="L57" s="94"/>
      <c r="M57" s="94"/>
      <c r="N57" s="94"/>
      <c r="O57" s="94"/>
      <c r="P57" s="94"/>
    </row>
    <row r="58" spans="1:16" s="20" customFormat="1" ht="168.75" customHeight="1">
      <c r="A58" s="9" t="s">
        <v>52</v>
      </c>
      <c r="B58" s="9" t="s">
        <v>113</v>
      </c>
      <c r="C58" s="9" t="s">
        <v>114</v>
      </c>
      <c r="D58" s="12">
        <v>2003</v>
      </c>
      <c r="E58" s="12">
        <v>2003</v>
      </c>
      <c r="F58" s="10"/>
      <c r="G58" s="10"/>
      <c r="H58" s="10"/>
      <c r="I58" s="10"/>
      <c r="J58" s="14">
        <v>12003.4</v>
      </c>
      <c r="K58" s="12">
        <f>2100+758.3+1036.1-38.9+132</f>
        <v>3987.5</v>
      </c>
      <c r="L58" s="10">
        <v>7757.4</v>
      </c>
      <c r="M58" s="10"/>
      <c r="N58" s="10">
        <v>258.5</v>
      </c>
      <c r="O58" s="10"/>
      <c r="P58" s="13" t="s">
        <v>23</v>
      </c>
    </row>
    <row r="59" spans="1:16" s="20" customFormat="1" ht="223.5" customHeight="1">
      <c r="A59" s="9" t="s">
        <v>53</v>
      </c>
      <c r="B59" s="9" t="s">
        <v>115</v>
      </c>
      <c r="C59" s="9" t="s">
        <v>116</v>
      </c>
      <c r="D59" s="12">
        <v>222</v>
      </c>
      <c r="E59" s="12">
        <v>222</v>
      </c>
      <c r="F59" s="10"/>
      <c r="G59" s="10"/>
      <c r="H59" s="10"/>
      <c r="I59" s="10"/>
      <c r="J59" s="14">
        <v>2705.2</v>
      </c>
      <c r="K59" s="12">
        <f>268-48</f>
        <v>220</v>
      </c>
      <c r="L59" s="10">
        <v>2265.1</v>
      </c>
      <c r="M59" s="10"/>
      <c r="N59" s="10">
        <v>220.1</v>
      </c>
      <c r="O59" s="10"/>
      <c r="P59" s="13" t="s">
        <v>201</v>
      </c>
    </row>
    <row r="60" spans="1:16" s="20" customFormat="1" ht="204">
      <c r="A60" s="9" t="s">
        <v>55</v>
      </c>
      <c r="B60" s="9" t="s">
        <v>117</v>
      </c>
      <c r="C60" s="9" t="s">
        <v>118</v>
      </c>
      <c r="D60" s="12">
        <v>108</v>
      </c>
      <c r="E60" s="12">
        <v>108</v>
      </c>
      <c r="F60" s="10"/>
      <c r="G60" s="10"/>
      <c r="H60" s="10"/>
      <c r="I60" s="10"/>
      <c r="J60" s="14">
        <f>132.6</f>
        <v>132.6</v>
      </c>
      <c r="K60" s="12">
        <v>132.6</v>
      </c>
      <c r="L60" s="10"/>
      <c r="M60" s="10"/>
      <c r="N60" s="10"/>
      <c r="O60" s="10"/>
      <c r="P60" s="13" t="s">
        <v>202</v>
      </c>
    </row>
    <row r="61" spans="1:16" s="20" customFormat="1" ht="287.25" customHeight="1">
      <c r="A61" s="9" t="s">
        <v>57</v>
      </c>
      <c r="B61" s="9" t="s">
        <v>119</v>
      </c>
      <c r="C61" s="9" t="s">
        <v>116</v>
      </c>
      <c r="D61" s="10"/>
      <c r="E61" s="10"/>
      <c r="F61" s="10"/>
      <c r="G61" s="10"/>
      <c r="H61" s="10"/>
      <c r="I61" s="10"/>
      <c r="J61" s="11"/>
      <c r="K61" s="10"/>
      <c r="L61" s="10"/>
      <c r="M61" s="10"/>
      <c r="N61" s="10"/>
      <c r="O61" s="10"/>
      <c r="P61" s="13" t="s">
        <v>3</v>
      </c>
    </row>
    <row r="62" spans="1:16" s="20" customFormat="1" ht="280.5">
      <c r="A62" s="9" t="s">
        <v>60</v>
      </c>
      <c r="B62" s="9" t="s">
        <v>120</v>
      </c>
      <c r="C62" s="9" t="s">
        <v>116</v>
      </c>
      <c r="D62" s="12">
        <v>600</v>
      </c>
      <c r="E62" s="12">
        <v>600</v>
      </c>
      <c r="F62" s="10"/>
      <c r="G62" s="10"/>
      <c r="H62" s="10"/>
      <c r="I62" s="10"/>
      <c r="J62" s="14">
        <v>1259.7</v>
      </c>
      <c r="K62" s="12">
        <v>560.8</v>
      </c>
      <c r="L62" s="10">
        <v>575.6</v>
      </c>
      <c r="M62" s="10">
        <v>56.7</v>
      </c>
      <c r="N62" s="10">
        <v>66.6</v>
      </c>
      <c r="O62" s="10"/>
      <c r="P62" s="13" t="s">
        <v>24</v>
      </c>
    </row>
    <row r="63" spans="1:16" s="20" customFormat="1" ht="288.75" customHeight="1">
      <c r="A63" s="9" t="s">
        <v>62</v>
      </c>
      <c r="B63" s="9" t="s">
        <v>121</v>
      </c>
      <c r="C63" s="9" t="s">
        <v>116</v>
      </c>
      <c r="D63" s="10"/>
      <c r="E63" s="10"/>
      <c r="F63" s="10"/>
      <c r="G63" s="10"/>
      <c r="H63" s="10"/>
      <c r="I63" s="10"/>
      <c r="J63" s="11">
        <v>678.4</v>
      </c>
      <c r="K63" s="10"/>
      <c r="L63" s="10">
        <v>678.4</v>
      </c>
      <c r="M63" s="10"/>
      <c r="N63" s="10"/>
      <c r="O63" s="10"/>
      <c r="P63" s="13" t="s">
        <v>27</v>
      </c>
    </row>
    <row r="64" spans="1:16" s="20" customFormat="1" ht="160.5" customHeight="1">
      <c r="A64" s="9" t="s">
        <v>81</v>
      </c>
      <c r="B64" s="9" t="s">
        <v>122</v>
      </c>
      <c r="C64" s="9" t="s">
        <v>123</v>
      </c>
      <c r="D64" s="10"/>
      <c r="E64" s="10"/>
      <c r="F64" s="10"/>
      <c r="G64" s="10"/>
      <c r="H64" s="10"/>
      <c r="I64" s="10"/>
      <c r="J64" s="11"/>
      <c r="K64" s="10"/>
      <c r="L64" s="10"/>
      <c r="M64" s="10"/>
      <c r="N64" s="10"/>
      <c r="O64" s="10"/>
      <c r="P64" s="13" t="s">
        <v>28</v>
      </c>
    </row>
    <row r="65" spans="1:16" s="20" customFormat="1" ht="38.25">
      <c r="A65" s="87" t="s">
        <v>83</v>
      </c>
      <c r="B65" s="87" t="s">
        <v>124</v>
      </c>
      <c r="C65" s="9" t="s">
        <v>100</v>
      </c>
      <c r="D65" s="10"/>
      <c r="E65" s="10"/>
      <c r="F65" s="10"/>
      <c r="G65" s="10"/>
      <c r="H65" s="10"/>
      <c r="I65" s="10"/>
      <c r="J65" s="11"/>
      <c r="K65" s="10"/>
      <c r="L65" s="10"/>
      <c r="M65" s="10"/>
      <c r="N65" s="10"/>
      <c r="O65" s="10"/>
      <c r="P65" s="88" t="s">
        <v>4</v>
      </c>
    </row>
    <row r="66" spans="1:16" s="20" customFormat="1" ht="208.5" customHeight="1">
      <c r="A66" s="87"/>
      <c r="B66" s="87"/>
      <c r="C66" s="9" t="s">
        <v>80</v>
      </c>
      <c r="D66" s="12">
        <v>6</v>
      </c>
      <c r="E66" s="12">
        <v>6</v>
      </c>
      <c r="F66" s="10"/>
      <c r="G66" s="10"/>
      <c r="H66" s="10"/>
      <c r="I66" s="10"/>
      <c r="J66" s="14">
        <v>6.4</v>
      </c>
      <c r="K66" s="14">
        <v>6.4</v>
      </c>
      <c r="L66" s="10"/>
      <c r="M66" s="10"/>
      <c r="N66" s="10"/>
      <c r="O66" s="10"/>
      <c r="P66" s="88"/>
    </row>
    <row r="67" spans="1:16" s="20" customFormat="1" ht="11.25" customHeight="1">
      <c r="A67" s="80">
        <v>7</v>
      </c>
      <c r="B67" s="99" t="s">
        <v>125</v>
      </c>
      <c r="C67" s="100"/>
      <c r="D67" s="100"/>
      <c r="E67" s="100"/>
      <c r="F67" s="100"/>
      <c r="G67" s="100"/>
      <c r="H67" s="100"/>
      <c r="I67" s="100"/>
      <c r="J67" s="100"/>
      <c r="K67" s="100"/>
      <c r="L67" s="100"/>
      <c r="M67" s="100"/>
      <c r="N67" s="100"/>
      <c r="O67" s="100"/>
      <c r="P67" s="101"/>
    </row>
    <row r="68" spans="1:16" s="20" customFormat="1" ht="16.5" customHeight="1">
      <c r="A68" s="82"/>
      <c r="B68" s="102"/>
      <c r="C68" s="103"/>
      <c r="D68" s="103"/>
      <c r="E68" s="103"/>
      <c r="F68" s="103"/>
      <c r="G68" s="103"/>
      <c r="H68" s="103"/>
      <c r="I68" s="103"/>
      <c r="J68" s="103"/>
      <c r="K68" s="103"/>
      <c r="L68" s="103"/>
      <c r="M68" s="103"/>
      <c r="N68" s="103"/>
      <c r="O68" s="103"/>
      <c r="P68" s="104"/>
    </row>
    <row r="69" spans="1:16" s="20" customFormat="1" ht="334.5" customHeight="1">
      <c r="A69" s="9" t="s">
        <v>52</v>
      </c>
      <c r="B69" s="9" t="s">
        <v>126</v>
      </c>
      <c r="C69" s="9" t="s">
        <v>116</v>
      </c>
      <c r="D69" s="12">
        <v>16000</v>
      </c>
      <c r="E69" s="10"/>
      <c r="F69" s="10"/>
      <c r="G69" s="10"/>
      <c r="H69" s="12">
        <v>16000</v>
      </c>
      <c r="I69" s="10"/>
      <c r="J69" s="11">
        <v>46707.3</v>
      </c>
      <c r="K69" s="10"/>
      <c r="L69" s="10">
        <v>5985.1</v>
      </c>
      <c r="M69" s="10">
        <v>4530.7</v>
      </c>
      <c r="N69" s="10">
        <v>2301.8</v>
      </c>
      <c r="O69" s="10">
        <v>33889.2</v>
      </c>
      <c r="P69" s="13" t="s">
        <v>5</v>
      </c>
    </row>
    <row r="70" spans="1:16" s="20" customFormat="1" ht="152.25" customHeight="1">
      <c r="A70" s="9" t="s">
        <v>53</v>
      </c>
      <c r="B70" s="9" t="s">
        <v>127</v>
      </c>
      <c r="C70" s="9" t="s">
        <v>116</v>
      </c>
      <c r="D70" s="10"/>
      <c r="E70" s="10"/>
      <c r="F70" s="10"/>
      <c r="G70" s="10"/>
      <c r="H70" s="10"/>
      <c r="I70" s="10"/>
      <c r="J70" s="11">
        <v>11728.8</v>
      </c>
      <c r="K70" s="10"/>
      <c r="L70" s="10">
        <v>9778.8</v>
      </c>
      <c r="M70" s="10"/>
      <c r="N70" s="10">
        <v>1950</v>
      </c>
      <c r="O70" s="10"/>
      <c r="P70" s="13" t="s">
        <v>6</v>
      </c>
    </row>
    <row r="71" spans="1:16" s="20" customFormat="1" ht="66" customHeight="1">
      <c r="A71" s="9" t="s">
        <v>55</v>
      </c>
      <c r="B71" s="9" t="s">
        <v>128</v>
      </c>
      <c r="C71" s="9"/>
      <c r="D71" s="10"/>
      <c r="E71" s="10"/>
      <c r="F71" s="10"/>
      <c r="G71" s="10"/>
      <c r="H71" s="10"/>
      <c r="I71" s="10"/>
      <c r="J71" s="11">
        <v>15219.5</v>
      </c>
      <c r="K71" s="10"/>
      <c r="L71" s="10">
        <v>15219.5</v>
      </c>
      <c r="M71" s="10"/>
      <c r="N71" s="10"/>
      <c r="O71" s="10"/>
      <c r="P71" s="13" t="s">
        <v>26</v>
      </c>
    </row>
    <row r="72" spans="1:16" s="20" customFormat="1" ht="38.25">
      <c r="A72" s="87" t="s">
        <v>57</v>
      </c>
      <c r="B72" s="87" t="s">
        <v>129</v>
      </c>
      <c r="C72" s="9" t="s">
        <v>100</v>
      </c>
      <c r="D72" s="12">
        <v>611</v>
      </c>
      <c r="E72" s="12">
        <v>611</v>
      </c>
      <c r="F72" s="10"/>
      <c r="G72" s="10"/>
      <c r="H72" s="10"/>
      <c r="I72" s="10"/>
      <c r="J72" s="85">
        <v>3940.5</v>
      </c>
      <c r="K72" s="11">
        <f>6+501+273.9</f>
        <v>780.9</v>
      </c>
      <c r="L72" s="83">
        <v>2003.8</v>
      </c>
      <c r="M72" s="83">
        <v>1021.4</v>
      </c>
      <c r="N72" s="83">
        <v>104.7</v>
      </c>
      <c r="O72" s="10"/>
      <c r="P72" s="88" t="s">
        <v>189</v>
      </c>
    </row>
    <row r="73" spans="1:16" s="20" customFormat="1" ht="136.5" customHeight="1">
      <c r="A73" s="87"/>
      <c r="B73" s="87"/>
      <c r="C73" s="9" t="s">
        <v>130</v>
      </c>
      <c r="D73" s="12">
        <v>270</v>
      </c>
      <c r="E73" s="12">
        <v>270</v>
      </c>
      <c r="F73" s="10"/>
      <c r="G73" s="10"/>
      <c r="H73" s="10"/>
      <c r="I73" s="10"/>
      <c r="J73" s="86"/>
      <c r="K73" s="14">
        <v>29.7</v>
      </c>
      <c r="L73" s="84"/>
      <c r="M73" s="84"/>
      <c r="N73" s="84"/>
      <c r="O73" s="10"/>
      <c r="P73" s="88"/>
    </row>
    <row r="74" spans="1:16" s="20" customFormat="1" ht="15.75" customHeight="1">
      <c r="A74" s="16">
        <v>8</v>
      </c>
      <c r="B74" s="94" t="s">
        <v>131</v>
      </c>
      <c r="C74" s="94"/>
      <c r="D74" s="94"/>
      <c r="E74" s="94"/>
      <c r="F74" s="94"/>
      <c r="G74" s="94"/>
      <c r="H74" s="94"/>
      <c r="I74" s="94"/>
      <c r="J74" s="94"/>
      <c r="K74" s="94"/>
      <c r="L74" s="94"/>
      <c r="M74" s="94"/>
      <c r="N74" s="94"/>
      <c r="O74" s="94"/>
      <c r="P74" s="94"/>
    </row>
    <row r="75" spans="1:21" s="20" customFormat="1" ht="228.75" customHeight="1">
      <c r="A75" s="9" t="s">
        <v>52</v>
      </c>
      <c r="B75" s="9" t="s">
        <v>132</v>
      </c>
      <c r="C75" s="9" t="s">
        <v>116</v>
      </c>
      <c r="D75" s="10"/>
      <c r="E75" s="10"/>
      <c r="F75" s="10"/>
      <c r="G75" s="10"/>
      <c r="H75" s="10"/>
      <c r="I75" s="10"/>
      <c r="J75" s="11"/>
      <c r="K75" s="10"/>
      <c r="L75" s="10"/>
      <c r="M75" s="10"/>
      <c r="N75" s="10"/>
      <c r="O75" s="10"/>
      <c r="P75" s="13" t="s">
        <v>190</v>
      </c>
      <c r="U75" s="44"/>
    </row>
    <row r="76" spans="1:16" s="20" customFormat="1" ht="114.75">
      <c r="A76" s="9" t="s">
        <v>53</v>
      </c>
      <c r="B76" s="9" t="s">
        <v>133</v>
      </c>
      <c r="C76" s="9" t="s">
        <v>116</v>
      </c>
      <c r="D76" s="10"/>
      <c r="E76" s="10"/>
      <c r="F76" s="10"/>
      <c r="G76" s="10"/>
      <c r="H76" s="10"/>
      <c r="I76" s="10"/>
      <c r="J76" s="11"/>
      <c r="K76" s="10"/>
      <c r="L76" s="10"/>
      <c r="M76" s="10"/>
      <c r="N76" s="10"/>
      <c r="O76" s="10"/>
      <c r="P76" s="13"/>
    </row>
    <row r="77" spans="1:16" s="20" customFormat="1" ht="144.75" customHeight="1">
      <c r="A77" s="9" t="s">
        <v>55</v>
      </c>
      <c r="B77" s="9" t="s">
        <v>134</v>
      </c>
      <c r="C77" s="9" t="s">
        <v>116</v>
      </c>
      <c r="D77" s="10"/>
      <c r="E77" s="10"/>
      <c r="F77" s="10"/>
      <c r="G77" s="10"/>
      <c r="H77" s="10"/>
      <c r="I77" s="10"/>
      <c r="J77" s="11">
        <v>72</v>
      </c>
      <c r="K77" s="10"/>
      <c r="L77" s="10">
        <v>72</v>
      </c>
      <c r="M77" s="10"/>
      <c r="N77" s="10"/>
      <c r="O77" s="10"/>
      <c r="P77" s="55" t="s">
        <v>191</v>
      </c>
    </row>
    <row r="78" spans="1:16" s="20" customFormat="1" ht="168" customHeight="1">
      <c r="A78" s="9" t="s">
        <v>57</v>
      </c>
      <c r="B78" s="9" t="s">
        <v>135</v>
      </c>
      <c r="C78" s="9" t="s">
        <v>100</v>
      </c>
      <c r="D78" s="10"/>
      <c r="E78" s="10"/>
      <c r="F78" s="10"/>
      <c r="G78" s="10"/>
      <c r="H78" s="10"/>
      <c r="I78" s="10"/>
      <c r="J78" s="11"/>
      <c r="K78" s="10"/>
      <c r="L78" s="10"/>
      <c r="M78" s="10"/>
      <c r="N78" s="10"/>
      <c r="O78" s="10"/>
      <c r="P78" s="13" t="s">
        <v>25</v>
      </c>
    </row>
    <row r="79" spans="1:16" s="20" customFormat="1" ht="162" customHeight="1" thickBot="1">
      <c r="A79" s="15" t="s">
        <v>60</v>
      </c>
      <c r="B79" s="15" t="s">
        <v>136</v>
      </c>
      <c r="C79" s="15" t="s">
        <v>116</v>
      </c>
      <c r="D79" s="6"/>
      <c r="E79" s="6"/>
      <c r="F79" s="6"/>
      <c r="G79" s="6"/>
      <c r="H79" s="6"/>
      <c r="I79" s="6"/>
      <c r="J79" s="7"/>
      <c r="K79" s="6"/>
      <c r="L79" s="6"/>
      <c r="M79" s="6"/>
      <c r="N79" s="6"/>
      <c r="O79" s="6"/>
      <c r="P79" s="8" t="s">
        <v>203</v>
      </c>
    </row>
    <row r="80" spans="1:16" s="20" customFormat="1" ht="57" customHeight="1" thickBot="1">
      <c r="A80" s="32"/>
      <c r="B80" s="32" t="s">
        <v>150</v>
      </c>
      <c r="C80" s="16"/>
      <c r="D80" s="34">
        <v>49534</v>
      </c>
      <c r="E80" s="34">
        <v>33454</v>
      </c>
      <c r="F80" s="34"/>
      <c r="G80" s="34"/>
      <c r="H80" s="34">
        <v>16080</v>
      </c>
      <c r="I80" s="34"/>
      <c r="J80" s="35">
        <f>163814+2221.7+32+13713.8+15910.9</f>
        <v>195692.4</v>
      </c>
      <c r="K80" s="34">
        <v>41689.3</v>
      </c>
      <c r="L80" s="34">
        <f>74708.7+2221.7+32+10238.2+15897.9</f>
        <v>103098.49999999999</v>
      </c>
      <c r="M80" s="34">
        <v>5608.8</v>
      </c>
      <c r="N80" s="34">
        <f>7918+3475.6+13</f>
        <v>11406.6</v>
      </c>
      <c r="O80" s="34">
        <v>33889.2</v>
      </c>
      <c r="P80" s="33"/>
    </row>
    <row r="81" spans="10:16" s="20" customFormat="1" ht="12.75">
      <c r="J81" s="21"/>
      <c r="P81" s="21"/>
    </row>
    <row r="82" spans="2:16" s="20" customFormat="1" ht="12.75">
      <c r="B82" s="20">
        <f>33889.2+7918+5608.8+76962.4+41689.3</f>
        <v>166067.7</v>
      </c>
      <c r="J82" s="21"/>
      <c r="P82" s="21"/>
    </row>
    <row r="83" spans="10:16" s="20" customFormat="1" ht="12.75">
      <c r="J83" s="21"/>
      <c r="P83" s="21"/>
    </row>
    <row r="84" spans="10:16" s="20" customFormat="1" ht="12.75">
      <c r="J84" s="21"/>
      <c r="P84" s="21"/>
    </row>
    <row r="85" spans="10:16" s="20" customFormat="1" ht="12.75">
      <c r="J85" s="21"/>
      <c r="P85" s="21"/>
    </row>
    <row r="86" spans="10:16" s="20" customFormat="1" ht="12.75">
      <c r="J86" s="21"/>
      <c r="P86" s="21"/>
    </row>
    <row r="87" spans="10:16" s="20" customFormat="1" ht="12.75">
      <c r="J87" s="21"/>
      <c r="P87" s="21"/>
    </row>
    <row r="88" spans="10:16" s="20" customFormat="1" ht="12.75">
      <c r="J88" s="21"/>
      <c r="P88" s="21"/>
    </row>
    <row r="89" spans="4:16" s="20" customFormat="1" ht="12.75">
      <c r="D89" s="21"/>
      <c r="J89" s="21"/>
      <c r="P89" s="21"/>
    </row>
    <row r="90" spans="10:16" s="20" customFormat="1" ht="12.75">
      <c r="J90" s="21"/>
      <c r="P90" s="21"/>
    </row>
    <row r="91" spans="10:16" s="20" customFormat="1" ht="12.75">
      <c r="J91" s="21"/>
      <c r="P91" s="21"/>
    </row>
    <row r="92" spans="1:16" s="20" customFormat="1" ht="15.75">
      <c r="A92" s="24"/>
      <c r="B92" s="96"/>
      <c r="C92" s="96"/>
      <c r="D92" s="96"/>
      <c r="E92" s="96"/>
      <c r="F92" s="96"/>
      <c r="G92" s="96"/>
      <c r="H92" s="96"/>
      <c r="I92" s="96"/>
      <c r="J92" s="96"/>
      <c r="K92" s="96"/>
      <c r="L92" s="96"/>
      <c r="M92" s="96"/>
      <c r="N92" s="96"/>
      <c r="O92" s="96"/>
      <c r="P92" s="96"/>
    </row>
    <row r="93" spans="10:16" s="20" customFormat="1" ht="12.75">
      <c r="J93" s="21"/>
      <c r="P93" s="21"/>
    </row>
    <row r="94" spans="10:16" s="20" customFormat="1" ht="12.75">
      <c r="J94" s="21"/>
      <c r="P94" s="21"/>
    </row>
    <row r="95" spans="10:16" s="20" customFormat="1" ht="12.75">
      <c r="J95" s="21"/>
      <c r="P95" s="21"/>
    </row>
    <row r="96" spans="10:16" s="20" customFormat="1" ht="12.75">
      <c r="J96" s="21"/>
      <c r="P96" s="21"/>
    </row>
    <row r="97" spans="10:16" s="20" customFormat="1" ht="12.75">
      <c r="J97" s="21"/>
      <c r="P97" s="21"/>
    </row>
    <row r="98" spans="10:16" s="20" customFormat="1" ht="12.75">
      <c r="J98" s="21"/>
      <c r="P98" s="21"/>
    </row>
    <row r="99" spans="10:16" s="20" customFormat="1" ht="12.75">
      <c r="J99" s="21"/>
      <c r="P99" s="21"/>
    </row>
    <row r="100" spans="10:16" s="20" customFormat="1" ht="12.75">
      <c r="J100" s="21"/>
      <c r="P100" s="21"/>
    </row>
    <row r="101" spans="10:16" s="20" customFormat="1" ht="12.75">
      <c r="J101" s="21"/>
      <c r="P101" s="21"/>
    </row>
    <row r="102" spans="10:16" s="20" customFormat="1" ht="12.75">
      <c r="J102" s="21"/>
      <c r="P102" s="21"/>
    </row>
    <row r="103" spans="10:16" s="20" customFormat="1" ht="12.75">
      <c r="J103" s="21"/>
      <c r="P103" s="21"/>
    </row>
    <row r="104" spans="10:16" s="20" customFormat="1" ht="12.75">
      <c r="J104" s="21"/>
      <c r="P104" s="21"/>
    </row>
    <row r="105" spans="10:16" s="20" customFormat="1" ht="12.75">
      <c r="J105" s="21"/>
      <c r="P105" s="21"/>
    </row>
    <row r="106" spans="10:16" s="20" customFormat="1" ht="12.75">
      <c r="J106" s="21"/>
      <c r="P106" s="21"/>
    </row>
    <row r="107" spans="10:16" s="20" customFormat="1" ht="12.75">
      <c r="J107" s="21"/>
      <c r="P107" s="21"/>
    </row>
    <row r="108" spans="10:16" s="20" customFormat="1" ht="12.75">
      <c r="J108" s="21"/>
      <c r="P108" s="21"/>
    </row>
    <row r="109" spans="10:16" s="20" customFormat="1" ht="12.75">
      <c r="J109" s="21"/>
      <c r="P109" s="21"/>
    </row>
    <row r="110" spans="10:16" s="20" customFormat="1" ht="12.75">
      <c r="J110" s="21"/>
      <c r="P110" s="21"/>
    </row>
    <row r="111" spans="10:16" s="20" customFormat="1" ht="12.75">
      <c r="J111" s="21"/>
      <c r="P111" s="21"/>
    </row>
    <row r="112" spans="10:16" s="20" customFormat="1" ht="12.75">
      <c r="J112" s="21"/>
      <c r="P112" s="21"/>
    </row>
    <row r="113" spans="10:16" s="20" customFormat="1" ht="12.75">
      <c r="J113" s="21"/>
      <c r="P113" s="21"/>
    </row>
    <row r="114" spans="10:16" s="20" customFormat="1" ht="12.75">
      <c r="J114" s="21"/>
      <c r="P114" s="21"/>
    </row>
    <row r="115" spans="10:16" s="20" customFormat="1" ht="12.75">
      <c r="J115" s="21"/>
      <c r="P115" s="21"/>
    </row>
    <row r="116" spans="10:16" s="20" customFormat="1" ht="12.75">
      <c r="J116" s="21"/>
      <c r="P116" s="21"/>
    </row>
    <row r="117" spans="10:16" s="20" customFormat="1" ht="12.75">
      <c r="J117" s="21"/>
      <c r="P117" s="21"/>
    </row>
    <row r="118" spans="10:16" s="20" customFormat="1" ht="12.75">
      <c r="J118" s="21"/>
      <c r="P118" s="21"/>
    </row>
    <row r="119" spans="10:16" s="20" customFormat="1" ht="12.75">
      <c r="J119" s="21"/>
      <c r="P119" s="21"/>
    </row>
    <row r="120" spans="10:16" s="20" customFormat="1" ht="12.75">
      <c r="J120" s="21"/>
      <c r="P120" s="21"/>
    </row>
    <row r="121" spans="10:16" s="20" customFormat="1" ht="12.75">
      <c r="J121" s="21"/>
      <c r="P121" s="21"/>
    </row>
    <row r="122" spans="10:16" s="20" customFormat="1" ht="12.75">
      <c r="J122" s="21"/>
      <c r="P122" s="21"/>
    </row>
    <row r="123" spans="10:16" s="20" customFormat="1" ht="12.75">
      <c r="J123" s="21"/>
      <c r="P123" s="21"/>
    </row>
    <row r="124" spans="10:16" s="1" customFormat="1" ht="12.75">
      <c r="J124" s="3"/>
      <c r="P124" s="3"/>
    </row>
  </sheetData>
  <sheetProtection/>
  <mergeCells count="53">
    <mergeCell ref="A15:A16"/>
    <mergeCell ref="B28:P29"/>
    <mergeCell ref="A1:P1"/>
    <mergeCell ref="A2:P2"/>
    <mergeCell ref="A3:P3"/>
    <mergeCell ref="B4:P4"/>
    <mergeCell ref="A28:A29"/>
    <mergeCell ref="J13:J14"/>
    <mergeCell ref="B8:P8"/>
    <mergeCell ref="B50:B51"/>
    <mergeCell ref="A5:P5"/>
    <mergeCell ref="B7:P7"/>
    <mergeCell ref="A9:P9"/>
    <mergeCell ref="A50:A51"/>
    <mergeCell ref="B6:P6"/>
    <mergeCell ref="D12:I12"/>
    <mergeCell ref="E13:I13"/>
    <mergeCell ref="B10:P10"/>
    <mergeCell ref="B92:P92"/>
    <mergeCell ref="B43:B44"/>
    <mergeCell ref="A43:A44"/>
    <mergeCell ref="P43:P44"/>
    <mergeCell ref="B67:P68"/>
    <mergeCell ref="A67:A68"/>
    <mergeCell ref="P50:P51"/>
    <mergeCell ref="A48:A49"/>
    <mergeCell ref="B74:P74"/>
    <mergeCell ref="B48:P49"/>
    <mergeCell ref="B12:B14"/>
    <mergeCell ref="B57:P57"/>
    <mergeCell ref="I43:I44"/>
    <mergeCell ref="J43:J44"/>
    <mergeCell ref="L43:L44"/>
    <mergeCell ref="B32:P32"/>
    <mergeCell ref="N43:N44"/>
    <mergeCell ref="K13:O13"/>
    <mergeCell ref="B42:P42"/>
    <mergeCell ref="P72:P73"/>
    <mergeCell ref="D13:D14"/>
    <mergeCell ref="P12:P14"/>
    <mergeCell ref="A12:A14"/>
    <mergeCell ref="C12:C14"/>
    <mergeCell ref="J12:O12"/>
    <mergeCell ref="B72:B73"/>
    <mergeCell ref="P65:P66"/>
    <mergeCell ref="B65:B66"/>
    <mergeCell ref="B15:P16"/>
    <mergeCell ref="N72:N73"/>
    <mergeCell ref="M72:M73"/>
    <mergeCell ref="L72:L73"/>
    <mergeCell ref="J72:J73"/>
    <mergeCell ref="A65:A66"/>
    <mergeCell ref="A72:A73"/>
  </mergeCells>
  <printOptions/>
  <pageMargins left="0.25" right="0.32" top="0.29" bottom="0.2" header="0.26"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Владимир</cp:lastModifiedBy>
  <cp:lastPrinted>2019-02-11T10:10:51Z</cp:lastPrinted>
  <dcterms:created xsi:type="dcterms:W3CDTF">1996-10-08T23:32:33Z</dcterms:created>
  <dcterms:modified xsi:type="dcterms:W3CDTF">2019-02-12T13:23:22Z</dcterms:modified>
  <cp:category/>
  <cp:version/>
  <cp:contentType/>
  <cp:contentStatus/>
</cp:coreProperties>
</file>